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25"/>
  <workbookPr defaultThemeVersion="166925"/>
  <mc:AlternateContent xmlns:mc="http://schemas.openxmlformats.org/markup-compatibility/2006">
    <mc:Choice Requires="x15">
      <x15ac:absPath xmlns:x15ac="http://schemas.microsoft.com/office/spreadsheetml/2010/11/ac" url="C:\Users\pratt\Desktop\Green\Clim65\"/>
    </mc:Choice>
  </mc:AlternateContent>
  <xr:revisionPtr revIDLastSave="0" documentId="13_ncr:1_{A940D87E-5A3D-4D88-9228-167D5A8A71FA}" xr6:coauthVersionLast="34" xr6:coauthVersionMax="34" xr10:uidLastSave="{00000000-0000-0000-0000-000000000000}"/>
  <bookViews>
    <workbookView xWindow="0" yWindow="0" windowWidth="22500" windowHeight="12953" xr2:uid="{0B029BA6-11EF-4287-90DB-4A8AA3136507}"/>
  </bookViews>
  <sheets>
    <sheet name="Sheet1" sheetId="1" r:id="rId1"/>
  </sheets>
  <definedNames>
    <definedName name="_CO2">CO2abs/327</definedName>
    <definedName name="CO2abs" comment="From Scripps Ahttp://scrippsco2.ucsd.edu/data/atmospheric_co2/icecore_merged_products/spline_merged_ice_core_yearly.csv">Sheet1!$C1</definedName>
    <definedName name="HadCRUT4" comment="Column 14 of  https://crudata.uea.ac.uk/cru/data/temperature/HadCRUT4-gl.dat">Sheet1!$B1</definedName>
    <definedName name="LOG2CO2">LOG(_CO2)/LOG(2)</definedName>
    <definedName name="Residual">Sheet1!$E$52</definedName>
    <definedName name="TSI" comment="This centers TSI about its value in 1971.">TSIabs - 1361</definedName>
    <definedName name="TSIabs" comment="As extracted from the NetCDF file https://www.ncei.noaa.gov/data/total-solar-irradiance/access/yearly/tsi_v02r01_yearly_s1610_e2017_c20180227.nc for 1854-2017.">Sheet1!$D1</definedName>
    <definedName name="XAXIS">ROW()+1800</definedName>
    <definedName name="Year">Sheet1!$A1</definedName>
  </definedNames>
  <calcPr calcId="1790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55" i="1" l="1"/>
  <c r="G56" i="1"/>
  <c r="G57" i="1"/>
  <c r="G58" i="1"/>
  <c r="G59" i="1"/>
  <c r="G60" i="1"/>
  <c r="G61" i="1"/>
  <c r="G62" i="1"/>
  <c r="G63" i="1"/>
  <c r="G64" i="1"/>
  <c r="G65" i="1"/>
  <c r="G66" i="1"/>
  <c r="G67" i="1"/>
  <c r="G68" i="1"/>
  <c r="G69" i="1"/>
  <c r="G70" i="1"/>
  <c r="G71" i="1"/>
  <c r="G72" i="1"/>
  <c r="G73" i="1"/>
  <c r="G74" i="1"/>
  <c r="G75" i="1"/>
  <c r="G76" i="1"/>
  <c r="G77" i="1"/>
  <c r="G78" i="1"/>
  <c r="G79" i="1"/>
  <c r="G80" i="1"/>
  <c r="G81" i="1"/>
  <c r="G82" i="1"/>
  <c r="G83" i="1"/>
  <c r="G84" i="1"/>
  <c r="G85" i="1"/>
  <c r="G86" i="1"/>
  <c r="G87" i="1"/>
  <c r="G88" i="1"/>
  <c r="G89" i="1"/>
  <c r="G90" i="1"/>
  <c r="G91" i="1"/>
  <c r="G92" i="1"/>
  <c r="G93" i="1"/>
  <c r="G94" i="1"/>
  <c r="G95" i="1"/>
  <c r="G96" i="1"/>
  <c r="G97" i="1"/>
  <c r="G98" i="1"/>
  <c r="G99" i="1"/>
  <c r="G100" i="1"/>
  <c r="G101" i="1"/>
  <c r="G102" i="1"/>
  <c r="G103" i="1"/>
  <c r="G104" i="1"/>
  <c r="G105" i="1"/>
  <c r="G106" i="1"/>
  <c r="G107" i="1"/>
  <c r="G108" i="1"/>
  <c r="G109" i="1"/>
  <c r="G110" i="1"/>
  <c r="G111" i="1"/>
  <c r="G112" i="1"/>
  <c r="G113" i="1"/>
  <c r="G114" i="1"/>
  <c r="G115" i="1"/>
  <c r="G116" i="1"/>
  <c r="G117" i="1"/>
  <c r="G118" i="1"/>
  <c r="G119" i="1"/>
  <c r="G120" i="1"/>
  <c r="G121" i="1"/>
  <c r="G122" i="1"/>
  <c r="G123" i="1"/>
  <c r="G124" i="1"/>
  <c r="G125" i="1"/>
  <c r="G126" i="1"/>
  <c r="G127" i="1"/>
  <c r="G128" i="1"/>
  <c r="G129" i="1"/>
  <c r="G130" i="1"/>
  <c r="G131" i="1"/>
  <c r="G132" i="1"/>
  <c r="G133" i="1"/>
  <c r="G134" i="1"/>
  <c r="G135" i="1"/>
  <c r="G136" i="1"/>
  <c r="G137" i="1"/>
  <c r="G138" i="1"/>
  <c r="G139" i="1"/>
  <c r="G140" i="1"/>
  <c r="G141" i="1"/>
  <c r="G142" i="1"/>
  <c r="G143" i="1"/>
  <c r="G144" i="1"/>
  <c r="G145" i="1"/>
  <c r="G146" i="1"/>
  <c r="G147" i="1"/>
  <c r="G148" i="1"/>
  <c r="G149" i="1"/>
  <c r="G150" i="1"/>
  <c r="G151" i="1"/>
  <c r="G152" i="1"/>
  <c r="G153" i="1"/>
  <c r="G154" i="1"/>
  <c r="G155" i="1"/>
  <c r="G156" i="1"/>
  <c r="G157" i="1"/>
  <c r="G158" i="1"/>
  <c r="G159" i="1"/>
  <c r="G160" i="1"/>
  <c r="G161" i="1"/>
  <c r="G162" i="1"/>
  <c r="G163" i="1"/>
  <c r="G164" i="1"/>
  <c r="G165" i="1"/>
  <c r="G166" i="1"/>
  <c r="G167" i="1"/>
  <c r="G168" i="1"/>
  <c r="G169" i="1"/>
  <c r="G170" i="1"/>
  <c r="G171" i="1"/>
  <c r="G172" i="1"/>
  <c r="G173" i="1"/>
  <c r="G174" i="1"/>
  <c r="G175" i="1"/>
  <c r="G176" i="1"/>
  <c r="G177" i="1"/>
  <c r="G178" i="1"/>
  <c r="G179" i="1"/>
  <c r="G180" i="1"/>
  <c r="G181" i="1"/>
  <c r="G182" i="1"/>
  <c r="G183" i="1"/>
  <c r="G184" i="1"/>
  <c r="G185" i="1"/>
  <c r="G186" i="1"/>
  <c r="G187" i="1"/>
  <c r="G188" i="1"/>
  <c r="G189" i="1"/>
  <c r="G190" i="1"/>
  <c r="G191" i="1"/>
  <c r="G192" i="1"/>
  <c r="G193" i="1"/>
  <c r="G194" i="1"/>
  <c r="G195" i="1"/>
  <c r="G196" i="1"/>
  <c r="G197" i="1"/>
  <c r="G198" i="1"/>
  <c r="G199" i="1"/>
  <c r="G200" i="1"/>
  <c r="G201" i="1"/>
  <c r="G202" i="1"/>
  <c r="G203" i="1"/>
  <c r="G204" i="1"/>
  <c r="G205" i="1"/>
  <c r="G206" i="1"/>
  <c r="G207" i="1"/>
  <c r="G208" i="1"/>
  <c r="G209" i="1"/>
  <c r="G210" i="1"/>
  <c r="G211" i="1"/>
  <c r="G212" i="1"/>
  <c r="G213" i="1"/>
  <c r="G214" i="1"/>
  <c r="G215" i="1"/>
  <c r="G216" i="1"/>
  <c r="G217" i="1"/>
  <c r="G54" i="1"/>
  <c r="E55" i="1" l="1"/>
  <c r="E56" i="1"/>
  <c r="E57" i="1"/>
  <c r="E58" i="1"/>
  <c r="E59" i="1"/>
  <c r="E60" i="1"/>
  <c r="E61" i="1"/>
  <c r="E62" i="1"/>
  <c r="E63" i="1"/>
  <c r="E64" i="1"/>
  <c r="E65" i="1"/>
  <c r="E66" i="1"/>
  <c r="E67" i="1"/>
  <c r="E68" i="1"/>
  <c r="E69" i="1"/>
  <c r="E70" i="1"/>
  <c r="E71" i="1"/>
  <c r="E72" i="1"/>
  <c r="E73" i="1"/>
  <c r="E74" i="1"/>
  <c r="E75" i="1"/>
  <c r="E76" i="1"/>
  <c r="E77" i="1"/>
  <c r="E78" i="1"/>
  <c r="E79" i="1"/>
  <c r="E80" i="1"/>
  <c r="E81" i="1"/>
  <c r="E82" i="1"/>
  <c r="E83" i="1"/>
  <c r="E84" i="1"/>
  <c r="E85" i="1"/>
  <c r="E86" i="1"/>
  <c r="E87" i="1"/>
  <c r="E88" i="1"/>
  <c r="E89" i="1"/>
  <c r="E90" i="1"/>
  <c r="E91" i="1"/>
  <c r="E92" i="1"/>
  <c r="E93" i="1"/>
  <c r="E94" i="1"/>
  <c r="E95" i="1"/>
  <c r="E96" i="1"/>
  <c r="E97" i="1"/>
  <c r="E98" i="1"/>
  <c r="E99" i="1"/>
  <c r="E100" i="1"/>
  <c r="E101" i="1"/>
  <c r="E102" i="1"/>
  <c r="E103" i="1"/>
  <c r="E104" i="1"/>
  <c r="E105" i="1"/>
  <c r="E106" i="1"/>
  <c r="E107" i="1"/>
  <c r="E108" i="1"/>
  <c r="E109" i="1"/>
  <c r="E110" i="1"/>
  <c r="E111" i="1"/>
  <c r="E112" i="1"/>
  <c r="E113" i="1"/>
  <c r="E114" i="1"/>
  <c r="E115" i="1"/>
  <c r="E116" i="1"/>
  <c r="E117" i="1"/>
  <c r="E118" i="1"/>
  <c r="E119" i="1"/>
  <c r="E120" i="1"/>
  <c r="E121" i="1"/>
  <c r="E122" i="1"/>
  <c r="E123" i="1"/>
  <c r="E124" i="1"/>
  <c r="E125" i="1"/>
  <c r="E126" i="1"/>
  <c r="E127" i="1"/>
  <c r="E128" i="1"/>
  <c r="E129" i="1"/>
  <c r="E130" i="1"/>
  <c r="E131" i="1"/>
  <c r="E132" i="1"/>
  <c r="E133" i="1"/>
  <c r="E134" i="1"/>
  <c r="E135" i="1"/>
  <c r="E136" i="1"/>
  <c r="E137" i="1"/>
  <c r="E138" i="1"/>
  <c r="E139" i="1"/>
  <c r="E140" i="1"/>
  <c r="E141" i="1"/>
  <c r="E142" i="1"/>
  <c r="E143" i="1"/>
  <c r="E144" i="1"/>
  <c r="E145" i="1"/>
  <c r="E146" i="1"/>
  <c r="E147" i="1"/>
  <c r="E148" i="1"/>
  <c r="E149" i="1"/>
  <c r="E150" i="1"/>
  <c r="E151" i="1"/>
  <c r="E152" i="1"/>
  <c r="E153" i="1"/>
  <c r="E154" i="1"/>
  <c r="E155" i="1"/>
  <c r="E156" i="1"/>
  <c r="E157" i="1"/>
  <c r="E158" i="1"/>
  <c r="E159" i="1"/>
  <c r="E160" i="1"/>
  <c r="E161" i="1"/>
  <c r="E162" i="1"/>
  <c r="E163" i="1"/>
  <c r="E164" i="1"/>
  <c r="E165" i="1"/>
  <c r="E166" i="1"/>
  <c r="E167" i="1"/>
  <c r="E168" i="1"/>
  <c r="E169" i="1"/>
  <c r="E170" i="1"/>
  <c r="E171" i="1"/>
  <c r="E172" i="1"/>
  <c r="E173" i="1"/>
  <c r="E174" i="1"/>
  <c r="E175" i="1"/>
  <c r="E176" i="1"/>
  <c r="E177" i="1"/>
  <c r="E178" i="1"/>
  <c r="E179" i="1"/>
  <c r="E180" i="1"/>
  <c r="E181" i="1"/>
  <c r="E182" i="1"/>
  <c r="E183" i="1"/>
  <c r="E184" i="1"/>
  <c r="E185" i="1"/>
  <c r="E186" i="1"/>
  <c r="E187" i="1"/>
  <c r="E188" i="1"/>
  <c r="E189" i="1"/>
  <c r="E190" i="1"/>
  <c r="E191" i="1"/>
  <c r="E192" i="1"/>
  <c r="E193" i="1"/>
  <c r="E194" i="1"/>
  <c r="E195" i="1"/>
  <c r="E196" i="1"/>
  <c r="E197" i="1"/>
  <c r="E198" i="1"/>
  <c r="E199" i="1"/>
  <c r="E200" i="1"/>
  <c r="E201" i="1"/>
  <c r="E202" i="1"/>
  <c r="E203" i="1"/>
  <c r="E204" i="1"/>
  <c r="E205" i="1"/>
  <c r="E206" i="1"/>
  <c r="E207" i="1"/>
  <c r="E208" i="1"/>
  <c r="E209" i="1"/>
  <c r="E210" i="1"/>
  <c r="E211" i="1"/>
  <c r="E212" i="1"/>
  <c r="E213" i="1"/>
  <c r="E214" i="1"/>
  <c r="E215" i="1"/>
  <c r="E216" i="1"/>
  <c r="E217" i="1"/>
  <c r="E54" i="1"/>
  <c r="A40" i="1" l="1"/>
  <c r="A41" i="1"/>
  <c r="A42" i="1"/>
  <c r="A43" i="1"/>
  <c r="A44" i="1"/>
  <c r="A45" i="1"/>
  <c r="A46" i="1"/>
  <c r="A47" i="1"/>
  <c r="A48" i="1"/>
  <c r="A49" i="1"/>
  <c r="A50" i="1"/>
  <c r="A220" i="1"/>
  <c r="A51" i="1"/>
  <c r="A52" i="1"/>
  <c r="A53" i="1"/>
  <c r="A54" i="1"/>
  <c r="A55" i="1"/>
  <c r="A56" i="1"/>
  <c r="A57" i="1"/>
  <c r="A58" i="1"/>
  <c r="A59" i="1"/>
  <c r="A60" i="1"/>
  <c r="A61" i="1"/>
  <c r="A62" i="1"/>
  <c r="A63" i="1"/>
  <c r="A64" i="1"/>
  <c r="A65" i="1"/>
  <c r="A66" i="1"/>
  <c r="A67" i="1"/>
  <c r="A68" i="1"/>
  <c r="A69" i="1"/>
  <c r="A70" i="1"/>
  <c r="A71" i="1"/>
  <c r="A72" i="1"/>
  <c r="A73" i="1"/>
  <c r="A74" i="1"/>
  <c r="A75" i="1"/>
  <c r="A76" i="1"/>
  <c r="A77" i="1"/>
  <c r="A78" i="1"/>
  <c r="A79" i="1"/>
  <c r="A80" i="1"/>
  <c r="A81" i="1"/>
  <c r="A82" i="1"/>
  <c r="A83" i="1"/>
  <c r="A84" i="1"/>
  <c r="A85" i="1"/>
  <c r="A86" i="1"/>
  <c r="A87" i="1"/>
  <c r="A88" i="1"/>
  <c r="A89" i="1"/>
  <c r="A90" i="1"/>
  <c r="A91" i="1"/>
  <c r="A92" i="1"/>
  <c r="A93" i="1"/>
  <c r="A94" i="1"/>
  <c r="A95" i="1"/>
  <c r="A96" i="1"/>
  <c r="A97" i="1"/>
  <c r="A98" i="1"/>
  <c r="A99" i="1"/>
  <c r="A100" i="1"/>
  <c r="A101" i="1"/>
  <c r="A102" i="1"/>
  <c r="A103" i="1"/>
  <c r="A104" i="1"/>
  <c r="A105" i="1"/>
  <c r="A106" i="1"/>
  <c r="A107" i="1"/>
  <c r="A108" i="1"/>
  <c r="A109" i="1"/>
  <c r="A110" i="1"/>
  <c r="A111" i="1"/>
  <c r="A112" i="1"/>
  <c r="A113" i="1"/>
  <c r="A114" i="1"/>
  <c r="A115" i="1"/>
  <c r="A116" i="1"/>
  <c r="A117" i="1"/>
  <c r="A118" i="1"/>
  <c r="A119" i="1"/>
  <c r="A120" i="1"/>
  <c r="A121" i="1"/>
  <c r="A122" i="1"/>
  <c r="A123" i="1"/>
  <c r="A124" i="1"/>
  <c r="A125" i="1"/>
  <c r="A126" i="1"/>
  <c r="A127" i="1"/>
  <c r="A128" i="1"/>
  <c r="A129" i="1"/>
  <c r="A130" i="1"/>
  <c r="A131" i="1"/>
  <c r="A132" i="1"/>
  <c r="A133" i="1"/>
  <c r="A134" i="1"/>
  <c r="A135" i="1"/>
  <c r="A136" i="1"/>
  <c r="A137" i="1"/>
  <c r="A138" i="1"/>
  <c r="A139" i="1"/>
  <c r="A140" i="1"/>
  <c r="A141" i="1"/>
  <c r="A142" i="1"/>
  <c r="A143" i="1"/>
  <c r="A144" i="1"/>
  <c r="A145" i="1"/>
  <c r="A146" i="1"/>
  <c r="A147" i="1"/>
  <c r="A148" i="1"/>
  <c r="A149" i="1"/>
  <c r="A150" i="1"/>
  <c r="A151" i="1"/>
  <c r="A152" i="1"/>
  <c r="A153" i="1"/>
  <c r="A154" i="1"/>
  <c r="A155" i="1"/>
  <c r="A156" i="1"/>
  <c r="A157" i="1"/>
  <c r="A158" i="1"/>
  <c r="A159" i="1"/>
  <c r="A160" i="1"/>
  <c r="A161" i="1"/>
  <c r="A162" i="1"/>
  <c r="A163" i="1"/>
  <c r="A164" i="1"/>
  <c r="A165" i="1"/>
  <c r="A166" i="1"/>
  <c r="A167" i="1"/>
  <c r="A168" i="1"/>
  <c r="A169" i="1"/>
  <c r="A170" i="1"/>
  <c r="A171" i="1"/>
  <c r="A172" i="1"/>
  <c r="A173" i="1"/>
  <c r="A174" i="1"/>
  <c r="A175" i="1"/>
  <c r="A176" i="1"/>
  <c r="A177" i="1"/>
  <c r="A178" i="1"/>
  <c r="A179" i="1"/>
  <c r="A180" i="1"/>
  <c r="A181" i="1"/>
  <c r="A182" i="1"/>
  <c r="A183" i="1"/>
  <c r="A184" i="1"/>
  <c r="A185" i="1"/>
  <c r="A186" i="1"/>
  <c r="A187" i="1"/>
  <c r="A188" i="1"/>
  <c r="A189" i="1"/>
  <c r="A190" i="1"/>
  <c r="A191" i="1"/>
  <c r="A192" i="1"/>
  <c r="A193" i="1"/>
  <c r="A194" i="1"/>
  <c r="A195" i="1"/>
  <c r="A196" i="1"/>
  <c r="A197" i="1"/>
  <c r="A198" i="1"/>
  <c r="A199" i="1"/>
  <c r="A200" i="1"/>
  <c r="A201" i="1"/>
  <c r="A202" i="1"/>
  <c r="A203" i="1"/>
  <c r="A204" i="1"/>
  <c r="A205" i="1"/>
  <c r="A206" i="1"/>
  <c r="A207" i="1"/>
  <c r="A208" i="1"/>
  <c r="A209" i="1"/>
  <c r="A210" i="1"/>
  <c r="A211" i="1"/>
  <c r="A212" i="1"/>
  <c r="A213" i="1"/>
  <c r="A214" i="1"/>
  <c r="A215" i="1"/>
  <c r="A216" i="1"/>
  <c r="A217" i="1"/>
  <c r="A218" i="1"/>
  <c r="A219" i="1"/>
  <c r="H88" i="1" l="1"/>
  <c r="H120" i="1"/>
  <c r="H152" i="1"/>
  <c r="H184" i="1"/>
  <c r="H216" i="1"/>
  <c r="H55" i="1"/>
  <c r="H56" i="1"/>
  <c r="H57" i="1"/>
  <c r="H58" i="1"/>
  <c r="H59" i="1"/>
  <c r="H60" i="1"/>
  <c r="H61" i="1"/>
  <c r="H62" i="1"/>
  <c r="H63" i="1"/>
  <c r="H64" i="1"/>
  <c r="H65" i="1"/>
  <c r="H66" i="1"/>
  <c r="H67" i="1"/>
  <c r="H68" i="1"/>
  <c r="H69" i="1"/>
  <c r="H70" i="1"/>
  <c r="H71" i="1"/>
  <c r="H72" i="1"/>
  <c r="H73" i="1"/>
  <c r="H74" i="1"/>
  <c r="H75" i="1"/>
  <c r="H76" i="1"/>
  <c r="H77" i="1"/>
  <c r="H78" i="1"/>
  <c r="H79" i="1"/>
  <c r="H80" i="1"/>
  <c r="H81" i="1"/>
  <c r="H82" i="1"/>
  <c r="H83" i="1"/>
  <c r="H84" i="1"/>
  <c r="H85" i="1"/>
  <c r="H86" i="1"/>
  <c r="H87" i="1"/>
  <c r="H89" i="1"/>
  <c r="H90" i="1"/>
  <c r="H91" i="1"/>
  <c r="H92" i="1"/>
  <c r="H93" i="1"/>
  <c r="H94" i="1"/>
  <c r="H95" i="1"/>
  <c r="H96" i="1"/>
  <c r="H97" i="1"/>
  <c r="H98" i="1"/>
  <c r="H99" i="1"/>
  <c r="H100" i="1"/>
  <c r="H101" i="1"/>
  <c r="H102" i="1"/>
  <c r="H103" i="1"/>
  <c r="H104" i="1"/>
  <c r="H105" i="1"/>
  <c r="H106" i="1"/>
  <c r="H107" i="1"/>
  <c r="H108" i="1"/>
  <c r="H109" i="1"/>
  <c r="H110" i="1"/>
  <c r="H111" i="1"/>
  <c r="H112" i="1"/>
  <c r="H113" i="1"/>
  <c r="H114" i="1"/>
  <c r="H115" i="1"/>
  <c r="H116" i="1"/>
  <c r="H117" i="1"/>
  <c r="H118" i="1"/>
  <c r="H119" i="1"/>
  <c r="H121" i="1"/>
  <c r="H122" i="1"/>
  <c r="H123" i="1"/>
  <c r="H124" i="1"/>
  <c r="H125" i="1"/>
  <c r="H126" i="1"/>
  <c r="H127" i="1"/>
  <c r="H128" i="1"/>
  <c r="H129" i="1"/>
  <c r="H130" i="1"/>
  <c r="H131" i="1"/>
  <c r="H132" i="1"/>
  <c r="H133" i="1"/>
  <c r="H134" i="1"/>
  <c r="H135" i="1"/>
  <c r="H136" i="1"/>
  <c r="H137" i="1"/>
  <c r="H138" i="1"/>
  <c r="H139" i="1"/>
  <c r="H140" i="1"/>
  <c r="H141" i="1"/>
  <c r="H142" i="1"/>
  <c r="H143" i="1"/>
  <c r="H144" i="1"/>
  <c r="H145" i="1"/>
  <c r="H146" i="1"/>
  <c r="H147" i="1"/>
  <c r="H148" i="1"/>
  <c r="H149" i="1"/>
  <c r="H150" i="1"/>
  <c r="H151" i="1"/>
  <c r="H153" i="1"/>
  <c r="H154" i="1"/>
  <c r="H155" i="1"/>
  <c r="H156" i="1"/>
  <c r="H157" i="1"/>
  <c r="H158" i="1"/>
  <c r="H159" i="1"/>
  <c r="H160" i="1"/>
  <c r="H161" i="1"/>
  <c r="H162" i="1"/>
  <c r="H163" i="1"/>
  <c r="H164" i="1"/>
  <c r="H165" i="1"/>
  <c r="H166" i="1"/>
  <c r="H167" i="1"/>
  <c r="H168" i="1"/>
  <c r="H169" i="1"/>
  <c r="H170" i="1"/>
  <c r="H171" i="1"/>
  <c r="H172" i="1"/>
  <c r="H173" i="1"/>
  <c r="H174" i="1"/>
  <c r="H175" i="1"/>
  <c r="H176" i="1"/>
  <c r="H177" i="1"/>
  <c r="H178" i="1"/>
  <c r="H179" i="1"/>
  <c r="H180" i="1"/>
  <c r="H181" i="1"/>
  <c r="H182" i="1"/>
  <c r="H183" i="1"/>
  <c r="H185" i="1"/>
  <c r="H186" i="1"/>
  <c r="H187" i="1"/>
  <c r="H188" i="1"/>
  <c r="H189" i="1"/>
  <c r="H190" i="1"/>
  <c r="H191" i="1"/>
  <c r="H192" i="1"/>
  <c r="H193" i="1"/>
  <c r="H194" i="1"/>
  <c r="H195" i="1"/>
  <c r="H196" i="1"/>
  <c r="H197" i="1"/>
  <c r="H198" i="1"/>
  <c r="H199" i="1"/>
  <c r="H200" i="1"/>
  <c r="H201" i="1"/>
  <c r="H202" i="1"/>
  <c r="H203" i="1"/>
  <c r="H204" i="1"/>
  <c r="H205" i="1"/>
  <c r="H206" i="1"/>
  <c r="H207" i="1"/>
  <c r="H208" i="1"/>
  <c r="H209" i="1"/>
  <c r="H210" i="1"/>
  <c r="H211" i="1"/>
  <c r="H212" i="1"/>
  <c r="H213" i="1"/>
  <c r="H214" i="1"/>
  <c r="H215" i="1"/>
  <c r="H217" i="1"/>
  <c r="H54" i="1"/>
  <c r="H51" i="1" l="1"/>
  <c r="F151" i="1" l="1"/>
  <c r="F133" i="1"/>
  <c r="F168" i="1"/>
  <c r="F108" i="1"/>
  <c r="F170" i="1"/>
  <c r="F86" i="1"/>
  <c r="F149" i="1"/>
  <c r="F105" i="1"/>
  <c r="F165" i="1"/>
  <c r="F139" i="1"/>
  <c r="F169" i="1"/>
  <c r="F183" i="1"/>
  <c r="F176" i="1"/>
  <c r="F141" i="1"/>
  <c r="F106" i="1"/>
  <c r="F147" i="1"/>
  <c r="F166" i="1"/>
  <c r="F91" i="1"/>
  <c r="F155" i="1"/>
  <c r="F121" i="1"/>
  <c r="F88" i="1"/>
  <c r="F134" i="1"/>
  <c r="F122" i="1"/>
  <c r="F164" i="1"/>
  <c r="F132" i="1"/>
  <c r="F94" i="1"/>
  <c r="F126" i="1"/>
  <c r="F101" i="1"/>
  <c r="F111" i="1"/>
  <c r="F119" i="1"/>
  <c r="F143" i="1"/>
  <c r="F163" i="1"/>
  <c r="F129" i="1"/>
  <c r="F104" i="1"/>
  <c r="F185" i="1"/>
  <c r="F130" i="1"/>
  <c r="F102" i="1"/>
  <c r="F140" i="1"/>
  <c r="F150" i="1"/>
  <c r="F174" i="1"/>
  <c r="F157" i="1"/>
  <c r="F167" i="1"/>
  <c r="F159" i="1"/>
  <c r="F113" i="1"/>
  <c r="F107" i="1"/>
  <c r="F112" i="1"/>
  <c r="F110" i="1"/>
  <c r="F138" i="1"/>
  <c r="F158" i="1"/>
  <c r="F148" i="1"/>
  <c r="F96" i="1"/>
  <c r="F95" i="1"/>
  <c r="F127" i="1"/>
  <c r="F93" i="1"/>
  <c r="F87" i="1"/>
  <c r="F114" i="1"/>
  <c r="F124" i="1"/>
  <c r="F173" i="1"/>
  <c r="F137" i="1"/>
  <c r="F115" i="1"/>
  <c r="F179" i="1"/>
  <c r="F145" i="1"/>
  <c r="F128" i="1"/>
  <c r="F182" i="1"/>
  <c r="F146" i="1"/>
  <c r="F92" i="1"/>
  <c r="F156" i="1"/>
  <c r="F120" i="1"/>
  <c r="F103" i="1"/>
  <c r="F175" i="1"/>
  <c r="F117" i="1"/>
  <c r="F142" i="1"/>
  <c r="F184" i="1"/>
  <c r="F99" i="1"/>
  <c r="F123" i="1"/>
  <c r="F89" i="1"/>
  <c r="F153" i="1"/>
  <c r="F144" i="1"/>
  <c r="F90" i="1"/>
  <c r="F154" i="1"/>
  <c r="F100" i="1"/>
  <c r="F172" i="1"/>
  <c r="F136" i="1"/>
  <c r="F135" i="1"/>
  <c r="F109" i="1"/>
  <c r="F125" i="1"/>
  <c r="F116" i="1"/>
  <c r="F118" i="1"/>
  <c r="F177" i="1"/>
  <c r="F178" i="1"/>
  <c r="F181" i="1"/>
  <c r="F171" i="1"/>
  <c r="F131" i="1"/>
  <c r="F97" i="1"/>
  <c r="F161" i="1"/>
  <c r="F160" i="1"/>
  <c r="F98" i="1"/>
  <c r="F162" i="1"/>
  <c r="F180" i="1"/>
  <c r="F152" i="1"/>
</calcChain>
</file>

<file path=xl/sharedStrings.xml><?xml version="1.0" encoding="utf-8"?>
<sst xmlns="http://schemas.openxmlformats.org/spreadsheetml/2006/main" count="21" uniqueCount="21">
  <si>
    <t>YEAR</t>
  </si>
  <si>
    <t>HadCRUT4</t>
  </si>
  <si>
    <t>Residual</t>
  </si>
  <si>
    <t>Filtered residual</t>
  </si>
  <si>
    <t>FILTERED AND UNFILTERED (65-YEAR MOVING AVERAGE)</t>
  </si>
  <si>
    <t>Vaughan R. Pratt, Stanford University, September 2018</t>
  </si>
  <si>
    <t>CLIMATE IMPACTS OTHER THAN CO2 AND SUN FOR 1854-2018</t>
  </si>
  <si>
    <t>CO2 model</t>
  </si>
  <si>
    <t>diff</t>
  </si>
  <si>
    <t>Deviation =</t>
  </si>
  <si>
    <t>_CO2 =</t>
  </si>
  <si>
    <t>CO2abs/327</t>
  </si>
  <si>
    <t>CO2abs</t>
  </si>
  <si>
    <t>TSIabs</t>
  </si>
  <si>
    <t>TSI =</t>
  </si>
  <si>
    <t>TSIabs - 1361</t>
  </si>
  <si>
    <t xml:space="preserve">    What the filtered residual shows is that each of the hundred 65-year periods centered on one of the hundred years 1886-1985 can be modeled by CO2 and Sun alone remarkably precisely.  If that continues, knowledge of future CO2 and Sun will allow us to project climate for the 65 years 2068-2132. </t>
  </si>
  <si>
    <r>
      <t xml:space="preserve">    For more than a century CO2 emissions from industrial power plants, transport, etc. have been compounding annually at close to 2%.  Atmospheric CO2 in excess of the natural background of 280 ppm has remained at 56% of our cumulative emissions throughout that time, and therefore has also been compounding annually at 2%.  An even stronger statement is possible: since 1854 CE atmospheric CO2 in the year y has remained within 6 ppm (cell H51) of 280 + 120*1.02^(Year - 2014) (column G).   Unless this rate of increase decreases at some point in this century, by 2100 it will have reached 960 ppm!  The mean of log2(CO2abs/280) for y = 2068-2132 is 1.766.  1.7*1.766 = 3.00.  Assuming the Sun does not fluctuate more than between 1950 and now, this means that the </t>
    </r>
    <r>
      <rPr>
        <i/>
        <sz val="14"/>
        <color theme="1"/>
        <rFont val="Calibri"/>
        <family val="2"/>
        <scheme val="minor"/>
      </rPr>
      <t>average</t>
    </r>
    <r>
      <rPr>
        <sz val="14"/>
        <color theme="1"/>
        <rFont val="Calibri"/>
        <family val="2"/>
        <scheme val="minor"/>
      </rPr>
      <t xml:space="preserve"> surface temperature during 2068-2132 will be 3 degrees above its preindustrial level.</t>
    </r>
  </si>
  <si>
    <t xml:space="preserve">    We cannot project any particular temperature for a shorter period.  What we can say however is that temperatures during that period must be split fairly evenly between above and below that average.  Some years will be mercifully cooler, while some will be painfully hotter.</t>
  </si>
  <si>
    <t xml:space="preserve">    We represent the ongoing or real time climate impact of CO2 as 1.7*log2(CO2), and that of Total Solar Irradiance as (1 - 0.3)*TSI/4.  Since climate is always changing there are many other climate impacts besides these two, which can be seen by subtracting these representations of CO2 and Sun impacts from HadCRUT4 and plotting the residual (the blue curve in the figure below, for which the y axis is in degrees C).   Filtering this residual by applying a 65-year moving average filter yields an essentially flat curve.  We infer that all climate impacts since 1854 other than CO2 and the Sun consist of signals that are removed by such a filter. </t>
  </si>
  <si>
    <t xml:space="preserve">    It is always possible that during the next century we may see climate impacts other than CO2 and Sun that (i) have not been encountered since 1854, (ii) are not removable with a 65-year filter, and (iii)  will help to offset the expected warming from CO2.  However it would be foolhardy to bank on all three of these together, whence it is worthwhile understanding the likely outcome if the situation since 1854 continues without these unpredictable changes.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</si>
</sst>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sz val="14"/>
      <color theme="1"/>
      <name val="Calibri"/>
      <family val="2"/>
      <scheme val="minor"/>
    </font>
    <font>
      <b/>
      <sz val="32"/>
      <color theme="1"/>
      <name val="Calibri"/>
      <family val="2"/>
      <scheme val="minor"/>
    </font>
    <font>
      <b/>
      <sz val="22"/>
      <color theme="1"/>
      <name val="Calibri"/>
      <family val="2"/>
      <scheme val="minor"/>
    </font>
    <font>
      <sz val="22"/>
      <color theme="1"/>
      <name val="Calibri"/>
      <family val="2"/>
      <scheme val="minor"/>
    </font>
    <font>
      <sz val="18"/>
      <color theme="1"/>
      <name val="Calibri"/>
      <family val="2"/>
      <scheme val="minor"/>
    </font>
    <font>
      <i/>
      <sz val="14"/>
      <color theme="1"/>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10">
    <xf numFmtId="0" fontId="0" fillId="0" borderId="0" xfId="0"/>
    <xf numFmtId="0" fontId="0" fillId="0" borderId="0" xfId="0" applyAlignment="1">
      <alignment horizontal="center"/>
    </xf>
    <xf numFmtId="0" fontId="0" fillId="0" borderId="0" xfId="0" applyAlignment="1">
      <alignment horizontal="right"/>
    </xf>
    <xf numFmtId="0" fontId="1" fillId="0" borderId="0" xfId="0" applyFont="1" applyAlignment="1">
      <alignment horizontal="left" vertical="top" wrapText="1" readingOrder="1"/>
    </xf>
    <xf numFmtId="0" fontId="1" fillId="0" borderId="0" xfId="0" applyFont="1" applyAlignment="1">
      <alignment horizontal="left" vertical="top" wrapText="1"/>
    </xf>
    <xf numFmtId="0" fontId="2" fillId="0" borderId="0" xfId="0" applyFont="1" applyAlignment="1">
      <alignment horizontal="center" vertical="center"/>
    </xf>
    <xf numFmtId="0" fontId="3" fillId="0" borderId="0" xfId="0" applyFont="1" applyAlignment="1">
      <alignment horizontal="center" vertical="center"/>
    </xf>
    <xf numFmtId="0" fontId="4" fillId="0" borderId="0" xfId="0" applyFont="1" applyAlignment="1"/>
    <xf numFmtId="0" fontId="5" fillId="0" borderId="0" xfId="0" applyFont="1" applyAlignment="1">
      <alignment horizontal="center"/>
    </xf>
    <xf numFmtId="0" fontId="1" fillId="0" borderId="0" xfId="0" applyFont="1" applyAlignment="1">
      <alignment horizontal="justify" vertical="top" wrapText="1" readingOrder="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800" b="0" i="0" baseline="0">
                <a:effectLst/>
              </a:rPr>
              <a:t>Residual (climate impacts other than Sun and CO2),  1854-2017</a:t>
            </a:r>
            <a:endParaRPr lang="en-US">
              <a:effectLst/>
            </a:endParaRPr>
          </a:p>
          <a:p>
            <a:pPr>
              <a:defRPr/>
            </a:pPr>
            <a:r>
              <a:rPr lang="en-US" sz="1800" b="0" i="0" baseline="0">
                <a:effectLst/>
              </a:rPr>
              <a:t> unfiltered and filtered</a:t>
            </a:r>
            <a:endParaRPr lang="en-US">
              <a:effectLst/>
            </a:endParaRPr>
          </a:p>
        </c:rich>
      </c:tx>
      <c:layout>
        <c:manualLayout>
          <c:xMode val="edge"/>
          <c:yMode val="edge"/>
          <c:x val="9.6953637252907968E-2"/>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4.9929356071125974E-2"/>
          <c:y val="0.11571136525396872"/>
          <c:w val="0.89779856051218199"/>
          <c:h val="0.8342590219463748"/>
        </c:manualLayout>
      </c:layout>
      <c:lineChart>
        <c:grouping val="standard"/>
        <c:varyColors val="0"/>
        <c:ser>
          <c:idx val="0"/>
          <c:order val="0"/>
          <c:tx>
            <c:strRef>
              <c:f>Sheet1!$E$52</c:f>
              <c:strCache>
                <c:ptCount val="1"/>
                <c:pt idx="0">
                  <c:v>Residual</c:v>
                </c:pt>
              </c:strCache>
            </c:strRef>
          </c:tx>
          <c:spPr>
            <a:ln w="28575" cap="rnd">
              <a:solidFill>
                <a:schemeClr val="accent1"/>
              </a:solidFill>
              <a:round/>
            </a:ln>
            <a:effectLst/>
          </c:spPr>
          <c:marker>
            <c:symbol val="none"/>
          </c:marker>
          <c:cat>
            <c:numRef>
              <c:f>Sheet1!$A$40:$A$220</c:f>
              <c:numCache>
                <c:formatCode>General</c:formatCode>
                <c:ptCount val="181"/>
                <c:pt idx="0">
                  <c:v>1840</c:v>
                </c:pt>
                <c:pt idx="1">
                  <c:v>1841</c:v>
                </c:pt>
                <c:pt idx="2">
                  <c:v>1842</c:v>
                </c:pt>
                <c:pt idx="3">
                  <c:v>1843</c:v>
                </c:pt>
                <c:pt idx="4">
                  <c:v>1844</c:v>
                </c:pt>
                <c:pt idx="5">
                  <c:v>1845</c:v>
                </c:pt>
                <c:pt idx="6">
                  <c:v>1846</c:v>
                </c:pt>
                <c:pt idx="7">
                  <c:v>1847</c:v>
                </c:pt>
                <c:pt idx="8">
                  <c:v>1848</c:v>
                </c:pt>
                <c:pt idx="9">
                  <c:v>1849</c:v>
                </c:pt>
                <c:pt idx="10">
                  <c:v>1850</c:v>
                </c:pt>
                <c:pt idx="11">
                  <c:v>1851</c:v>
                </c:pt>
                <c:pt idx="12">
                  <c:v>1852</c:v>
                </c:pt>
                <c:pt idx="13">
                  <c:v>1853</c:v>
                </c:pt>
                <c:pt idx="14">
                  <c:v>1854</c:v>
                </c:pt>
                <c:pt idx="15">
                  <c:v>1855</c:v>
                </c:pt>
                <c:pt idx="16">
                  <c:v>1856</c:v>
                </c:pt>
                <c:pt idx="17">
                  <c:v>1857</c:v>
                </c:pt>
                <c:pt idx="18">
                  <c:v>1858</c:v>
                </c:pt>
                <c:pt idx="19">
                  <c:v>1859</c:v>
                </c:pt>
                <c:pt idx="20">
                  <c:v>1860</c:v>
                </c:pt>
                <c:pt idx="21">
                  <c:v>1861</c:v>
                </c:pt>
                <c:pt idx="22">
                  <c:v>1862</c:v>
                </c:pt>
                <c:pt idx="23">
                  <c:v>1863</c:v>
                </c:pt>
                <c:pt idx="24">
                  <c:v>1864</c:v>
                </c:pt>
                <c:pt idx="25">
                  <c:v>1865</c:v>
                </c:pt>
                <c:pt idx="26">
                  <c:v>1866</c:v>
                </c:pt>
                <c:pt idx="27">
                  <c:v>1867</c:v>
                </c:pt>
                <c:pt idx="28">
                  <c:v>1868</c:v>
                </c:pt>
                <c:pt idx="29">
                  <c:v>1869</c:v>
                </c:pt>
                <c:pt idx="30">
                  <c:v>1870</c:v>
                </c:pt>
                <c:pt idx="31">
                  <c:v>1871</c:v>
                </c:pt>
                <c:pt idx="32">
                  <c:v>1872</c:v>
                </c:pt>
                <c:pt idx="33">
                  <c:v>1873</c:v>
                </c:pt>
                <c:pt idx="34">
                  <c:v>1874</c:v>
                </c:pt>
                <c:pt idx="35">
                  <c:v>1875</c:v>
                </c:pt>
                <c:pt idx="36">
                  <c:v>1876</c:v>
                </c:pt>
                <c:pt idx="37">
                  <c:v>1877</c:v>
                </c:pt>
                <c:pt idx="38">
                  <c:v>1878</c:v>
                </c:pt>
                <c:pt idx="39">
                  <c:v>1879</c:v>
                </c:pt>
                <c:pt idx="40">
                  <c:v>1880</c:v>
                </c:pt>
                <c:pt idx="41">
                  <c:v>1881</c:v>
                </c:pt>
                <c:pt idx="42">
                  <c:v>1882</c:v>
                </c:pt>
                <c:pt idx="43">
                  <c:v>1883</c:v>
                </c:pt>
                <c:pt idx="44">
                  <c:v>1884</c:v>
                </c:pt>
                <c:pt idx="45">
                  <c:v>1885</c:v>
                </c:pt>
                <c:pt idx="46">
                  <c:v>1886</c:v>
                </c:pt>
                <c:pt idx="47">
                  <c:v>1887</c:v>
                </c:pt>
                <c:pt idx="48">
                  <c:v>1888</c:v>
                </c:pt>
                <c:pt idx="49">
                  <c:v>1889</c:v>
                </c:pt>
                <c:pt idx="50">
                  <c:v>1890</c:v>
                </c:pt>
                <c:pt idx="51">
                  <c:v>1891</c:v>
                </c:pt>
                <c:pt idx="52">
                  <c:v>1892</c:v>
                </c:pt>
                <c:pt idx="53">
                  <c:v>1893</c:v>
                </c:pt>
                <c:pt idx="54">
                  <c:v>1894</c:v>
                </c:pt>
                <c:pt idx="55">
                  <c:v>1895</c:v>
                </c:pt>
                <c:pt idx="56">
                  <c:v>1896</c:v>
                </c:pt>
                <c:pt idx="57">
                  <c:v>1897</c:v>
                </c:pt>
                <c:pt idx="58">
                  <c:v>1898</c:v>
                </c:pt>
                <c:pt idx="59">
                  <c:v>1899</c:v>
                </c:pt>
                <c:pt idx="60">
                  <c:v>1900</c:v>
                </c:pt>
                <c:pt idx="61">
                  <c:v>1901</c:v>
                </c:pt>
                <c:pt idx="62">
                  <c:v>1902</c:v>
                </c:pt>
                <c:pt idx="63">
                  <c:v>1903</c:v>
                </c:pt>
                <c:pt idx="64">
                  <c:v>1904</c:v>
                </c:pt>
                <c:pt idx="65">
                  <c:v>1905</c:v>
                </c:pt>
                <c:pt idx="66">
                  <c:v>1906</c:v>
                </c:pt>
                <c:pt idx="67">
                  <c:v>1907</c:v>
                </c:pt>
                <c:pt idx="68">
                  <c:v>1908</c:v>
                </c:pt>
                <c:pt idx="69">
                  <c:v>1909</c:v>
                </c:pt>
                <c:pt idx="70">
                  <c:v>1910</c:v>
                </c:pt>
                <c:pt idx="71">
                  <c:v>1911</c:v>
                </c:pt>
                <c:pt idx="72">
                  <c:v>1912</c:v>
                </c:pt>
                <c:pt idx="73">
                  <c:v>1913</c:v>
                </c:pt>
                <c:pt idx="74">
                  <c:v>1914</c:v>
                </c:pt>
                <c:pt idx="75">
                  <c:v>1915</c:v>
                </c:pt>
                <c:pt idx="76">
                  <c:v>1916</c:v>
                </c:pt>
                <c:pt idx="77">
                  <c:v>1917</c:v>
                </c:pt>
                <c:pt idx="78">
                  <c:v>1918</c:v>
                </c:pt>
                <c:pt idx="79">
                  <c:v>1919</c:v>
                </c:pt>
                <c:pt idx="80">
                  <c:v>1920</c:v>
                </c:pt>
                <c:pt idx="81">
                  <c:v>1921</c:v>
                </c:pt>
                <c:pt idx="82">
                  <c:v>1922</c:v>
                </c:pt>
                <c:pt idx="83">
                  <c:v>1923</c:v>
                </c:pt>
                <c:pt idx="84">
                  <c:v>1924</c:v>
                </c:pt>
                <c:pt idx="85">
                  <c:v>1925</c:v>
                </c:pt>
                <c:pt idx="86">
                  <c:v>1926</c:v>
                </c:pt>
                <c:pt idx="87">
                  <c:v>1927</c:v>
                </c:pt>
                <c:pt idx="88">
                  <c:v>1928</c:v>
                </c:pt>
                <c:pt idx="89">
                  <c:v>1929</c:v>
                </c:pt>
                <c:pt idx="90">
                  <c:v>1930</c:v>
                </c:pt>
                <c:pt idx="91">
                  <c:v>1931</c:v>
                </c:pt>
                <c:pt idx="92">
                  <c:v>1932</c:v>
                </c:pt>
                <c:pt idx="93">
                  <c:v>1933</c:v>
                </c:pt>
                <c:pt idx="94">
                  <c:v>1934</c:v>
                </c:pt>
                <c:pt idx="95">
                  <c:v>1935</c:v>
                </c:pt>
                <c:pt idx="96">
                  <c:v>1936</c:v>
                </c:pt>
                <c:pt idx="97">
                  <c:v>1937</c:v>
                </c:pt>
                <c:pt idx="98">
                  <c:v>1938</c:v>
                </c:pt>
                <c:pt idx="99">
                  <c:v>1939</c:v>
                </c:pt>
                <c:pt idx="100">
                  <c:v>1940</c:v>
                </c:pt>
                <c:pt idx="101">
                  <c:v>1941</c:v>
                </c:pt>
                <c:pt idx="102">
                  <c:v>1942</c:v>
                </c:pt>
                <c:pt idx="103">
                  <c:v>1943</c:v>
                </c:pt>
                <c:pt idx="104">
                  <c:v>1944</c:v>
                </c:pt>
                <c:pt idx="105">
                  <c:v>1945</c:v>
                </c:pt>
                <c:pt idx="106">
                  <c:v>1946</c:v>
                </c:pt>
                <c:pt idx="107">
                  <c:v>1947</c:v>
                </c:pt>
                <c:pt idx="108">
                  <c:v>1948</c:v>
                </c:pt>
                <c:pt idx="109">
                  <c:v>1949</c:v>
                </c:pt>
                <c:pt idx="110">
                  <c:v>1950</c:v>
                </c:pt>
                <c:pt idx="111">
                  <c:v>1951</c:v>
                </c:pt>
                <c:pt idx="112">
                  <c:v>1952</c:v>
                </c:pt>
                <c:pt idx="113">
                  <c:v>1953</c:v>
                </c:pt>
                <c:pt idx="114">
                  <c:v>1954</c:v>
                </c:pt>
                <c:pt idx="115">
                  <c:v>1955</c:v>
                </c:pt>
                <c:pt idx="116">
                  <c:v>1956</c:v>
                </c:pt>
                <c:pt idx="117">
                  <c:v>1957</c:v>
                </c:pt>
                <c:pt idx="118">
                  <c:v>1958</c:v>
                </c:pt>
                <c:pt idx="119">
                  <c:v>1959</c:v>
                </c:pt>
                <c:pt idx="120">
                  <c:v>1960</c:v>
                </c:pt>
                <c:pt idx="121">
                  <c:v>1961</c:v>
                </c:pt>
                <c:pt idx="122">
                  <c:v>1962</c:v>
                </c:pt>
                <c:pt idx="123">
                  <c:v>1963</c:v>
                </c:pt>
                <c:pt idx="124">
                  <c:v>1964</c:v>
                </c:pt>
                <c:pt idx="125">
                  <c:v>1965</c:v>
                </c:pt>
                <c:pt idx="126">
                  <c:v>1966</c:v>
                </c:pt>
                <c:pt idx="127">
                  <c:v>1967</c:v>
                </c:pt>
                <c:pt idx="128">
                  <c:v>1968</c:v>
                </c:pt>
                <c:pt idx="129">
                  <c:v>1969</c:v>
                </c:pt>
                <c:pt idx="130">
                  <c:v>1970</c:v>
                </c:pt>
                <c:pt idx="131">
                  <c:v>1971</c:v>
                </c:pt>
                <c:pt idx="132">
                  <c:v>1972</c:v>
                </c:pt>
                <c:pt idx="133">
                  <c:v>1973</c:v>
                </c:pt>
                <c:pt idx="134">
                  <c:v>1974</c:v>
                </c:pt>
                <c:pt idx="135">
                  <c:v>1975</c:v>
                </c:pt>
                <c:pt idx="136">
                  <c:v>1976</c:v>
                </c:pt>
                <c:pt idx="137">
                  <c:v>1977</c:v>
                </c:pt>
                <c:pt idx="138">
                  <c:v>1978</c:v>
                </c:pt>
                <c:pt idx="139">
                  <c:v>1979</c:v>
                </c:pt>
                <c:pt idx="140">
                  <c:v>1980</c:v>
                </c:pt>
                <c:pt idx="141">
                  <c:v>1981</c:v>
                </c:pt>
                <c:pt idx="142">
                  <c:v>1982</c:v>
                </c:pt>
                <c:pt idx="143">
                  <c:v>1983</c:v>
                </c:pt>
                <c:pt idx="144">
                  <c:v>1984</c:v>
                </c:pt>
                <c:pt idx="145">
                  <c:v>1985</c:v>
                </c:pt>
                <c:pt idx="146">
                  <c:v>1986</c:v>
                </c:pt>
                <c:pt idx="147">
                  <c:v>1987</c:v>
                </c:pt>
                <c:pt idx="148">
                  <c:v>1988</c:v>
                </c:pt>
                <c:pt idx="149">
                  <c:v>1989</c:v>
                </c:pt>
                <c:pt idx="150">
                  <c:v>1990</c:v>
                </c:pt>
                <c:pt idx="151">
                  <c:v>1991</c:v>
                </c:pt>
                <c:pt idx="152">
                  <c:v>1992</c:v>
                </c:pt>
                <c:pt idx="153">
                  <c:v>1993</c:v>
                </c:pt>
                <c:pt idx="154">
                  <c:v>1994</c:v>
                </c:pt>
                <c:pt idx="155">
                  <c:v>1995</c:v>
                </c:pt>
                <c:pt idx="156">
                  <c:v>1996</c:v>
                </c:pt>
                <c:pt idx="157">
                  <c:v>1997</c:v>
                </c:pt>
                <c:pt idx="158">
                  <c:v>1998</c:v>
                </c:pt>
                <c:pt idx="159">
                  <c:v>1999</c:v>
                </c:pt>
                <c:pt idx="160">
                  <c:v>2000</c:v>
                </c:pt>
                <c:pt idx="161">
                  <c:v>2001</c:v>
                </c:pt>
                <c:pt idx="162">
                  <c:v>2002</c:v>
                </c:pt>
                <c:pt idx="163">
                  <c:v>2003</c:v>
                </c:pt>
                <c:pt idx="164">
                  <c:v>2004</c:v>
                </c:pt>
                <c:pt idx="165">
                  <c:v>2005</c:v>
                </c:pt>
                <c:pt idx="166">
                  <c:v>2006</c:v>
                </c:pt>
                <c:pt idx="167">
                  <c:v>2007</c:v>
                </c:pt>
                <c:pt idx="168">
                  <c:v>2008</c:v>
                </c:pt>
                <c:pt idx="169">
                  <c:v>2009</c:v>
                </c:pt>
                <c:pt idx="170">
                  <c:v>2010</c:v>
                </c:pt>
                <c:pt idx="171">
                  <c:v>2011</c:v>
                </c:pt>
                <c:pt idx="172">
                  <c:v>2012</c:v>
                </c:pt>
                <c:pt idx="173">
                  <c:v>2013</c:v>
                </c:pt>
                <c:pt idx="174">
                  <c:v>2014</c:v>
                </c:pt>
                <c:pt idx="175">
                  <c:v>2015</c:v>
                </c:pt>
                <c:pt idx="176">
                  <c:v>2016</c:v>
                </c:pt>
                <c:pt idx="177">
                  <c:v>2017</c:v>
                </c:pt>
                <c:pt idx="178">
                  <c:v>2018</c:v>
                </c:pt>
                <c:pt idx="179">
                  <c:v>2019</c:v>
                </c:pt>
                <c:pt idx="180">
                  <c:v>2020</c:v>
                </c:pt>
              </c:numCache>
            </c:numRef>
          </c:cat>
          <c:val>
            <c:numRef>
              <c:f>Sheet1!$E$40:$E$220</c:f>
              <c:numCache>
                <c:formatCode>General</c:formatCode>
                <c:ptCount val="181"/>
                <c:pt idx="12">
                  <c:v>0</c:v>
                </c:pt>
                <c:pt idx="14">
                  <c:v>0.16069595141063664</c:v>
                </c:pt>
                <c:pt idx="15">
                  <c:v>0.15428145011274841</c:v>
                </c:pt>
                <c:pt idx="16">
                  <c:v>6.8520862336418742E-2</c:v>
                </c:pt>
                <c:pt idx="17">
                  <c:v>-5.1645631686970839E-2</c:v>
                </c:pt>
                <c:pt idx="18">
                  <c:v>-9.2252207363449856E-2</c:v>
                </c:pt>
                <c:pt idx="19">
                  <c:v>5.614983485632935E-2</c:v>
                </c:pt>
                <c:pt idx="20">
                  <c:v>-1.9982281543597269E-2</c:v>
                </c:pt>
                <c:pt idx="21">
                  <c:v>-6.618280066129395E-2</c:v>
                </c:pt>
                <c:pt idx="22">
                  <c:v>-0.14800309457713529</c:v>
                </c:pt>
                <c:pt idx="23">
                  <c:v>9.8022578795529169E-2</c:v>
                </c:pt>
                <c:pt idx="24">
                  <c:v>-0.11814001469270541</c:v>
                </c:pt>
                <c:pt idx="25">
                  <c:v>0.11396638254823199</c:v>
                </c:pt>
                <c:pt idx="26">
                  <c:v>0.15884188171703539</c:v>
                </c:pt>
                <c:pt idx="27">
                  <c:v>0.10547810843954458</c:v>
                </c:pt>
                <c:pt idx="28">
                  <c:v>0.15239240926614528</c:v>
                </c:pt>
                <c:pt idx="29">
                  <c:v>9.2119248625633421E-2</c:v>
                </c:pt>
                <c:pt idx="30">
                  <c:v>2.4201605933338866E-2</c:v>
                </c:pt>
                <c:pt idx="31">
                  <c:v>-1.8826139330494818E-2</c:v>
                </c:pt>
                <c:pt idx="32">
                  <c:v>0.10507885203715436</c:v>
                </c:pt>
                <c:pt idx="33">
                  <c:v>6.1442274670657659E-2</c:v>
                </c:pt>
                <c:pt idx="34">
                  <c:v>1.3289758069185087E-2</c:v>
                </c:pt>
                <c:pt idx="35">
                  <c:v>1.9672392502058322E-2</c:v>
                </c:pt>
                <c:pt idx="36">
                  <c:v>2.9056092810853085E-2</c:v>
                </c:pt>
                <c:pt idx="37">
                  <c:v>0.33643235916710551</c:v>
                </c:pt>
                <c:pt idx="38">
                  <c:v>0.44476723622912362</c:v>
                </c:pt>
                <c:pt idx="39">
                  <c:v>0.19552686227267055</c:v>
                </c:pt>
                <c:pt idx="40">
                  <c:v>0.16169443757944787</c:v>
                </c:pt>
                <c:pt idx="41">
                  <c:v>0.16924474850767862</c:v>
                </c:pt>
                <c:pt idx="42">
                  <c:v>0.17164421022797791</c:v>
                </c:pt>
                <c:pt idx="43">
                  <c:v>8.6376294378023244E-2</c:v>
                </c:pt>
                <c:pt idx="44">
                  <c:v>-6.4092333479635166E-2</c:v>
                </c:pt>
                <c:pt idx="45">
                  <c:v>-1.1786387866453585E-2</c:v>
                </c:pt>
                <c:pt idx="46">
                  <c:v>2.4803306720030949E-2</c:v>
                </c:pt>
                <c:pt idx="47">
                  <c:v>-1.1780377206825565E-2</c:v>
                </c:pt>
                <c:pt idx="48">
                  <c:v>9.5988444768285053E-2</c:v>
                </c:pt>
                <c:pt idx="49">
                  <c:v>0.22866074501318343</c:v>
                </c:pt>
                <c:pt idx="50">
                  <c:v>-1.9746306483094667E-2</c:v>
                </c:pt>
                <c:pt idx="51">
                  <c:v>2.7834619882542488E-2</c:v>
                </c:pt>
                <c:pt idx="52">
                  <c:v>-0.11806296870898142</c:v>
                </c:pt>
                <c:pt idx="53">
                  <c:v>-0.17439739876570248</c:v>
                </c:pt>
                <c:pt idx="54">
                  <c:v>-0.13211887976733383</c:v>
                </c:pt>
                <c:pt idx="55">
                  <c:v>-9.7694531107602622E-2</c:v>
                </c:pt>
                <c:pt idx="56">
                  <c:v>0.1384416647493098</c:v>
                </c:pt>
                <c:pt idx="57">
                  <c:v>0.15080559324058337</c:v>
                </c:pt>
                <c:pt idx="58">
                  <c:v>-5.7636687754609894E-2</c:v>
                </c:pt>
                <c:pt idx="59">
                  <c:v>8.0572769779000186E-2</c:v>
                </c:pt>
                <c:pt idx="60">
                  <c:v>0.16436724049038753</c:v>
                </c:pt>
                <c:pt idx="61">
                  <c:v>0.10618853378956322</c:v>
                </c:pt>
                <c:pt idx="62">
                  <c:v>-3.9029604022953912E-2</c:v>
                </c:pt>
                <c:pt idx="63">
                  <c:v>-0.15335318565071132</c:v>
                </c:pt>
                <c:pt idx="64">
                  <c:v>-0.231814937037012</c:v>
                </c:pt>
                <c:pt idx="65">
                  <c:v>-7.3930936267283087E-2</c:v>
                </c:pt>
                <c:pt idx="66">
                  <c:v>-1.7684210233488484E-2</c:v>
                </c:pt>
                <c:pt idx="67">
                  <c:v>-0.1850578358776534</c:v>
                </c:pt>
                <c:pt idx="68">
                  <c:v>-0.23401851065774754</c:v>
                </c:pt>
                <c:pt idx="69">
                  <c:v>-0.23054128868537427</c:v>
                </c:pt>
                <c:pt idx="70">
                  <c:v>-0.18410133997799338</c:v>
                </c:pt>
                <c:pt idx="71">
                  <c:v>-0.22371489732803129</c:v>
                </c:pt>
                <c:pt idx="72">
                  <c:v>-0.10241446334872922</c:v>
                </c:pt>
                <c:pt idx="73">
                  <c:v>-9.2691529891318292E-2</c:v>
                </c:pt>
                <c:pt idx="74">
                  <c:v>6.6462374548423631E-2</c:v>
                </c:pt>
                <c:pt idx="75">
                  <c:v>0.11356382678362539</c:v>
                </c:pt>
                <c:pt idx="76">
                  <c:v>-0.18435441726542259</c:v>
                </c:pt>
                <c:pt idx="77">
                  <c:v>-0.30777602550693445</c:v>
                </c:pt>
                <c:pt idx="78">
                  <c:v>-0.15866042523349588</c:v>
                </c:pt>
                <c:pt idx="79">
                  <c:v>-5.14996643115474E-2</c:v>
                </c:pt>
                <c:pt idx="80">
                  <c:v>8.2384338130897516E-3</c:v>
                </c:pt>
                <c:pt idx="81">
                  <c:v>8.2537410645096454E-2</c:v>
                </c:pt>
                <c:pt idx="82">
                  <c:v>-1.8119101791570558E-2</c:v>
                </c:pt>
                <c:pt idx="83">
                  <c:v>4.760672708389202E-3</c:v>
                </c:pt>
                <c:pt idx="84">
                  <c:v>-3.3839493685440758E-2</c:v>
                </c:pt>
                <c:pt idx="85">
                  <c:v>7.0964024866058406E-3</c:v>
                </c:pt>
                <c:pt idx="86">
                  <c:v>9.3568231087256856E-2</c:v>
                </c:pt>
                <c:pt idx="87">
                  <c:v>-4.642413612642371E-2</c:v>
                </c:pt>
                <c:pt idx="88">
                  <c:v>-2.7864809708966404E-2</c:v>
                </c:pt>
                <c:pt idx="89">
                  <c:v>-0.15726196954383603</c:v>
                </c:pt>
                <c:pt idx="90">
                  <c:v>5.2892223662009297E-2</c:v>
                </c:pt>
                <c:pt idx="91">
                  <c:v>0.11758961519066555</c:v>
                </c:pt>
                <c:pt idx="92">
                  <c:v>8.2314118698595895E-2</c:v>
                </c:pt>
                <c:pt idx="93">
                  <c:v>-3.8918429851848985E-2</c:v>
                </c:pt>
                <c:pt idx="94">
                  <c:v>8.2867969378141337E-2</c:v>
                </c:pt>
                <c:pt idx="95">
                  <c:v>-1.7949643219918876E-3</c:v>
                </c:pt>
                <c:pt idx="96">
                  <c:v>-4.3383583621791302E-2</c:v>
                </c:pt>
                <c:pt idx="97">
                  <c:v>7.5141520879302634E-2</c:v>
                </c:pt>
                <c:pt idx="98">
                  <c:v>0.11031961188551734</c:v>
                </c:pt>
                <c:pt idx="99">
                  <c:v>6.2205655154461269E-2</c:v>
                </c:pt>
                <c:pt idx="100">
                  <c:v>0.14383074692942949</c:v>
                </c:pt>
                <c:pt idx="101">
                  <c:v>0.165718048912357</c:v>
                </c:pt>
                <c:pt idx="102">
                  <c:v>0.13483545150834522</c:v>
                </c:pt>
                <c:pt idx="103">
                  <c:v>0.19164309354872872</c:v>
                </c:pt>
                <c:pt idx="104">
                  <c:v>0.32107756873405624</c:v>
                </c:pt>
                <c:pt idx="105">
                  <c:v>0.16606772071017786</c:v>
                </c:pt>
                <c:pt idx="106">
                  <c:v>3.4042519234061874E-2</c:v>
                </c:pt>
                <c:pt idx="107">
                  <c:v>1.3438935154151226E-2</c:v>
                </c:pt>
                <c:pt idx="108">
                  <c:v>-6.3059421477729763E-3</c:v>
                </c:pt>
                <c:pt idx="109">
                  <c:v>-2.5239132040141901E-2</c:v>
                </c:pt>
                <c:pt idx="110">
                  <c:v>-7.3391772676614966E-2</c:v>
                </c:pt>
                <c:pt idx="111">
                  <c:v>9.8220857766759428E-2</c:v>
                </c:pt>
                <c:pt idx="112">
                  <c:v>0.17606788498874934</c:v>
                </c:pt>
                <c:pt idx="113">
                  <c:v>0.26010293134352191</c:v>
                </c:pt>
                <c:pt idx="114">
                  <c:v>3.1303426563070447E-2</c:v>
                </c:pt>
                <c:pt idx="115">
                  <c:v>-6.7852963828230334E-2</c:v>
                </c:pt>
                <c:pt idx="116">
                  <c:v>-0.23586485947003236</c:v>
                </c:pt>
                <c:pt idx="117">
                  <c:v>-6.7215121978038375E-2</c:v>
                </c:pt>
                <c:pt idx="118">
                  <c:v>-1.8394361717703381E-2</c:v>
                </c:pt>
                <c:pt idx="119">
                  <c:v>5.991107583650096E-4</c:v>
                </c:pt>
                <c:pt idx="120">
                  <c:v>-3.5209607684759239E-2</c:v>
                </c:pt>
                <c:pt idx="121">
                  <c:v>0.11670450796069795</c:v>
                </c:pt>
                <c:pt idx="122">
                  <c:v>0.12235092625111221</c:v>
                </c:pt>
                <c:pt idx="123">
                  <c:v>0.16823141980461642</c:v>
                </c:pt>
                <c:pt idx="124">
                  <c:v>-0.10865985221730638</c:v>
                </c:pt>
                <c:pt idx="125">
                  <c:v>-4.9328577152857767E-2</c:v>
                </c:pt>
                <c:pt idx="126">
                  <c:v>-1.8803239638898621E-2</c:v>
                </c:pt>
                <c:pt idx="127">
                  <c:v>-6.658138148616588E-2</c:v>
                </c:pt>
                <c:pt idx="128">
                  <c:v>-0.1301680546357829</c:v>
                </c:pt>
                <c:pt idx="129">
                  <c:v>-1.0060537427811107E-2</c:v>
                </c:pt>
                <c:pt idx="130">
                  <c:v>-7.6763572767342719E-2</c:v>
                </c:pt>
                <c:pt idx="131">
                  <c:v>-0.17376663507896886</c:v>
                </c:pt>
                <c:pt idx="132">
                  <c:v>-7.8559204710124467E-2</c:v>
                </c:pt>
                <c:pt idx="133">
                  <c:v>7.4846762137033271E-2</c:v>
                </c:pt>
                <c:pt idx="134">
                  <c:v>-0.1925305593920211</c:v>
                </c:pt>
                <c:pt idx="135">
                  <c:v>-0.11917313187480091</c:v>
                </c:pt>
                <c:pt idx="136">
                  <c:v>-0.22059268485192424</c:v>
                </c:pt>
                <c:pt idx="137">
                  <c:v>2.273621342564857E-2</c:v>
                </c:pt>
                <c:pt idx="138">
                  <c:v>-0.148675985641292</c:v>
                </c:pt>
                <c:pt idx="139">
                  <c:v>-0.10979696137899861</c:v>
                </c:pt>
                <c:pt idx="140">
                  <c:v>-8.5080276120851089E-2</c:v>
                </c:pt>
                <c:pt idx="141">
                  <c:v>-6.4994712596082083E-2</c:v>
                </c:pt>
                <c:pt idx="142">
                  <c:v>-0.11700954010730226</c:v>
                </c:pt>
                <c:pt idx="143">
                  <c:v>5.5412666339641647E-2</c:v>
                </c:pt>
                <c:pt idx="144">
                  <c:v>-9.3205611406355013E-2</c:v>
                </c:pt>
                <c:pt idx="145">
                  <c:v>-8.4849397229117482E-2</c:v>
                </c:pt>
                <c:pt idx="146">
                  <c:v>-2.0482676447508938E-2</c:v>
                </c:pt>
                <c:pt idx="147">
                  <c:v>8.0901680248788674E-2</c:v>
                </c:pt>
                <c:pt idx="148">
                  <c:v>2.3831787263667858E-2</c:v>
                </c:pt>
                <c:pt idx="149">
                  <c:v>-0.15417873602279958</c:v>
                </c:pt>
                <c:pt idx="150">
                  <c:v>1.3369543779251314E-2</c:v>
                </c:pt>
                <c:pt idx="151">
                  <c:v>-2.153087845182422E-2</c:v>
                </c:pt>
                <c:pt idx="152">
                  <c:v>-0.14592196980609323</c:v>
                </c:pt>
                <c:pt idx="153">
                  <c:v>-4.3365655197143471E-2</c:v>
                </c:pt>
                <c:pt idx="154">
                  <c:v>4.1084053381176072E-2</c:v>
                </c:pt>
                <c:pt idx="155">
                  <c:v>0.14738774517252157</c:v>
                </c:pt>
                <c:pt idx="156">
                  <c:v>-5.5068666118678333E-3</c:v>
                </c:pt>
                <c:pt idx="157">
                  <c:v>0.17290305657666499</c:v>
                </c:pt>
                <c:pt idx="158">
                  <c:v>0.24058669098958857</c:v>
                </c:pt>
                <c:pt idx="159">
                  <c:v>-5.6439203818407335E-2</c:v>
                </c:pt>
                <c:pt idx="160">
                  <c:v>-0.1151714419089559</c:v>
                </c:pt>
                <c:pt idx="161">
                  <c:v>3.738654271614944E-2</c:v>
                </c:pt>
                <c:pt idx="162">
                  <c:v>8.0244680681091363E-2</c:v>
                </c:pt>
                <c:pt idx="163">
                  <c:v>0.16439963890296821</c:v>
                </c:pt>
                <c:pt idx="164">
                  <c:v>0.12888093665471367</c:v>
                </c:pt>
                <c:pt idx="165">
                  <c:v>0.24919804375530208</c:v>
                </c:pt>
                <c:pt idx="166">
                  <c:v>0.1973602974954376</c:v>
                </c:pt>
                <c:pt idx="167">
                  <c:v>0.18688333772185772</c:v>
                </c:pt>
                <c:pt idx="168">
                  <c:v>7.776971713760672E-2</c:v>
                </c:pt>
                <c:pt idx="169">
                  <c:v>0.17551561190614917</c:v>
                </c:pt>
                <c:pt idx="170">
                  <c:v>0.18111732954168036</c:v>
                </c:pt>
                <c:pt idx="171">
                  <c:v>-1.9928690521785308E-2</c:v>
                </c:pt>
                <c:pt idx="172">
                  <c:v>-6.1070795254239973E-3</c:v>
                </c:pt>
                <c:pt idx="173">
                  <c:v>6.591011141478309E-3</c:v>
                </c:pt>
                <c:pt idx="174">
                  <c:v>4.0205254243295685E-2</c:v>
                </c:pt>
                <c:pt idx="175">
                  <c:v>0.21026214385490338</c:v>
                </c:pt>
                <c:pt idx="176">
                  <c:v>0.30031209818231513</c:v>
                </c:pt>
                <c:pt idx="177">
                  <c:v>0.21788613471044999</c:v>
                </c:pt>
              </c:numCache>
            </c:numRef>
          </c:val>
          <c:smooth val="0"/>
          <c:extLst>
            <c:ext xmlns:c16="http://schemas.microsoft.com/office/drawing/2014/chart" uri="{C3380CC4-5D6E-409C-BE32-E72D297353CC}">
              <c16:uniqueId val="{00000000-F3EC-462A-A088-F45B8C88C1D0}"/>
            </c:ext>
          </c:extLst>
        </c:ser>
        <c:ser>
          <c:idx val="1"/>
          <c:order val="1"/>
          <c:tx>
            <c:strRef>
              <c:f>Sheet1!$F$52</c:f>
              <c:strCache>
                <c:ptCount val="1"/>
                <c:pt idx="0">
                  <c:v>Filtered residual</c:v>
                </c:pt>
              </c:strCache>
            </c:strRef>
          </c:tx>
          <c:spPr>
            <a:ln w="28575" cap="rnd">
              <a:solidFill>
                <a:schemeClr val="accent2"/>
              </a:solidFill>
              <a:round/>
            </a:ln>
            <a:effectLst/>
          </c:spPr>
          <c:marker>
            <c:symbol val="none"/>
          </c:marker>
          <c:cat>
            <c:numRef>
              <c:f>Sheet1!$A$40:$A$220</c:f>
              <c:numCache>
                <c:formatCode>General</c:formatCode>
                <c:ptCount val="181"/>
                <c:pt idx="0">
                  <c:v>1840</c:v>
                </c:pt>
                <c:pt idx="1">
                  <c:v>1841</c:v>
                </c:pt>
                <c:pt idx="2">
                  <c:v>1842</c:v>
                </c:pt>
                <c:pt idx="3">
                  <c:v>1843</c:v>
                </c:pt>
                <c:pt idx="4">
                  <c:v>1844</c:v>
                </c:pt>
                <c:pt idx="5">
                  <c:v>1845</c:v>
                </c:pt>
                <c:pt idx="6">
                  <c:v>1846</c:v>
                </c:pt>
                <c:pt idx="7">
                  <c:v>1847</c:v>
                </c:pt>
                <c:pt idx="8">
                  <c:v>1848</c:v>
                </c:pt>
                <c:pt idx="9">
                  <c:v>1849</c:v>
                </c:pt>
                <c:pt idx="10">
                  <c:v>1850</c:v>
                </c:pt>
                <c:pt idx="11">
                  <c:v>1851</c:v>
                </c:pt>
                <c:pt idx="12">
                  <c:v>1852</c:v>
                </c:pt>
                <c:pt idx="13">
                  <c:v>1853</c:v>
                </c:pt>
                <c:pt idx="14">
                  <c:v>1854</c:v>
                </c:pt>
                <c:pt idx="15">
                  <c:v>1855</c:v>
                </c:pt>
                <c:pt idx="16">
                  <c:v>1856</c:v>
                </c:pt>
                <c:pt idx="17">
                  <c:v>1857</c:v>
                </c:pt>
                <c:pt idx="18">
                  <c:v>1858</c:v>
                </c:pt>
                <c:pt idx="19">
                  <c:v>1859</c:v>
                </c:pt>
                <c:pt idx="20">
                  <c:v>1860</c:v>
                </c:pt>
                <c:pt idx="21">
                  <c:v>1861</c:v>
                </c:pt>
                <c:pt idx="22">
                  <c:v>1862</c:v>
                </c:pt>
                <c:pt idx="23">
                  <c:v>1863</c:v>
                </c:pt>
                <c:pt idx="24">
                  <c:v>1864</c:v>
                </c:pt>
                <c:pt idx="25">
                  <c:v>1865</c:v>
                </c:pt>
                <c:pt idx="26">
                  <c:v>1866</c:v>
                </c:pt>
                <c:pt idx="27">
                  <c:v>1867</c:v>
                </c:pt>
                <c:pt idx="28">
                  <c:v>1868</c:v>
                </c:pt>
                <c:pt idx="29">
                  <c:v>1869</c:v>
                </c:pt>
                <c:pt idx="30">
                  <c:v>1870</c:v>
                </c:pt>
                <c:pt idx="31">
                  <c:v>1871</c:v>
                </c:pt>
                <c:pt idx="32">
                  <c:v>1872</c:v>
                </c:pt>
                <c:pt idx="33">
                  <c:v>1873</c:v>
                </c:pt>
                <c:pt idx="34">
                  <c:v>1874</c:v>
                </c:pt>
                <c:pt idx="35">
                  <c:v>1875</c:v>
                </c:pt>
                <c:pt idx="36">
                  <c:v>1876</c:v>
                </c:pt>
                <c:pt idx="37">
                  <c:v>1877</c:v>
                </c:pt>
                <c:pt idx="38">
                  <c:v>1878</c:v>
                </c:pt>
                <c:pt idx="39">
                  <c:v>1879</c:v>
                </c:pt>
                <c:pt idx="40">
                  <c:v>1880</c:v>
                </c:pt>
                <c:pt idx="41">
                  <c:v>1881</c:v>
                </c:pt>
                <c:pt idx="42">
                  <c:v>1882</c:v>
                </c:pt>
                <c:pt idx="43">
                  <c:v>1883</c:v>
                </c:pt>
                <c:pt idx="44">
                  <c:v>1884</c:v>
                </c:pt>
                <c:pt idx="45">
                  <c:v>1885</c:v>
                </c:pt>
                <c:pt idx="46">
                  <c:v>1886</c:v>
                </c:pt>
                <c:pt idx="47">
                  <c:v>1887</c:v>
                </c:pt>
                <c:pt idx="48">
                  <c:v>1888</c:v>
                </c:pt>
                <c:pt idx="49">
                  <c:v>1889</c:v>
                </c:pt>
                <c:pt idx="50">
                  <c:v>1890</c:v>
                </c:pt>
                <c:pt idx="51">
                  <c:v>1891</c:v>
                </c:pt>
                <c:pt idx="52">
                  <c:v>1892</c:v>
                </c:pt>
                <c:pt idx="53">
                  <c:v>1893</c:v>
                </c:pt>
                <c:pt idx="54">
                  <c:v>1894</c:v>
                </c:pt>
                <c:pt idx="55">
                  <c:v>1895</c:v>
                </c:pt>
                <c:pt idx="56">
                  <c:v>1896</c:v>
                </c:pt>
                <c:pt idx="57">
                  <c:v>1897</c:v>
                </c:pt>
                <c:pt idx="58">
                  <c:v>1898</c:v>
                </c:pt>
                <c:pt idx="59">
                  <c:v>1899</c:v>
                </c:pt>
                <c:pt idx="60">
                  <c:v>1900</c:v>
                </c:pt>
                <c:pt idx="61">
                  <c:v>1901</c:v>
                </c:pt>
                <c:pt idx="62">
                  <c:v>1902</c:v>
                </c:pt>
                <c:pt idx="63">
                  <c:v>1903</c:v>
                </c:pt>
                <c:pt idx="64">
                  <c:v>1904</c:v>
                </c:pt>
                <c:pt idx="65">
                  <c:v>1905</c:v>
                </c:pt>
                <c:pt idx="66">
                  <c:v>1906</c:v>
                </c:pt>
                <c:pt idx="67">
                  <c:v>1907</c:v>
                </c:pt>
                <c:pt idx="68">
                  <c:v>1908</c:v>
                </c:pt>
                <c:pt idx="69">
                  <c:v>1909</c:v>
                </c:pt>
                <c:pt idx="70">
                  <c:v>1910</c:v>
                </c:pt>
                <c:pt idx="71">
                  <c:v>1911</c:v>
                </c:pt>
                <c:pt idx="72">
                  <c:v>1912</c:v>
                </c:pt>
                <c:pt idx="73">
                  <c:v>1913</c:v>
                </c:pt>
                <c:pt idx="74">
                  <c:v>1914</c:v>
                </c:pt>
                <c:pt idx="75">
                  <c:v>1915</c:v>
                </c:pt>
                <c:pt idx="76">
                  <c:v>1916</c:v>
                </c:pt>
                <c:pt idx="77">
                  <c:v>1917</c:v>
                </c:pt>
                <c:pt idx="78">
                  <c:v>1918</c:v>
                </c:pt>
                <c:pt idx="79">
                  <c:v>1919</c:v>
                </c:pt>
                <c:pt idx="80">
                  <c:v>1920</c:v>
                </c:pt>
                <c:pt idx="81">
                  <c:v>1921</c:v>
                </c:pt>
                <c:pt idx="82">
                  <c:v>1922</c:v>
                </c:pt>
                <c:pt idx="83">
                  <c:v>1923</c:v>
                </c:pt>
                <c:pt idx="84">
                  <c:v>1924</c:v>
                </c:pt>
                <c:pt idx="85">
                  <c:v>1925</c:v>
                </c:pt>
                <c:pt idx="86">
                  <c:v>1926</c:v>
                </c:pt>
                <c:pt idx="87">
                  <c:v>1927</c:v>
                </c:pt>
                <c:pt idx="88">
                  <c:v>1928</c:v>
                </c:pt>
                <c:pt idx="89">
                  <c:v>1929</c:v>
                </c:pt>
                <c:pt idx="90">
                  <c:v>1930</c:v>
                </c:pt>
                <c:pt idx="91">
                  <c:v>1931</c:v>
                </c:pt>
                <c:pt idx="92">
                  <c:v>1932</c:v>
                </c:pt>
                <c:pt idx="93">
                  <c:v>1933</c:v>
                </c:pt>
                <c:pt idx="94">
                  <c:v>1934</c:v>
                </c:pt>
                <c:pt idx="95">
                  <c:v>1935</c:v>
                </c:pt>
                <c:pt idx="96">
                  <c:v>1936</c:v>
                </c:pt>
                <c:pt idx="97">
                  <c:v>1937</c:v>
                </c:pt>
                <c:pt idx="98">
                  <c:v>1938</c:v>
                </c:pt>
                <c:pt idx="99">
                  <c:v>1939</c:v>
                </c:pt>
                <c:pt idx="100">
                  <c:v>1940</c:v>
                </c:pt>
                <c:pt idx="101">
                  <c:v>1941</c:v>
                </c:pt>
                <c:pt idx="102">
                  <c:v>1942</c:v>
                </c:pt>
                <c:pt idx="103">
                  <c:v>1943</c:v>
                </c:pt>
                <c:pt idx="104">
                  <c:v>1944</c:v>
                </c:pt>
                <c:pt idx="105">
                  <c:v>1945</c:v>
                </c:pt>
                <c:pt idx="106">
                  <c:v>1946</c:v>
                </c:pt>
                <c:pt idx="107">
                  <c:v>1947</c:v>
                </c:pt>
                <c:pt idx="108">
                  <c:v>1948</c:v>
                </c:pt>
                <c:pt idx="109">
                  <c:v>1949</c:v>
                </c:pt>
                <c:pt idx="110">
                  <c:v>1950</c:v>
                </c:pt>
                <c:pt idx="111">
                  <c:v>1951</c:v>
                </c:pt>
                <c:pt idx="112">
                  <c:v>1952</c:v>
                </c:pt>
                <c:pt idx="113">
                  <c:v>1953</c:v>
                </c:pt>
                <c:pt idx="114">
                  <c:v>1954</c:v>
                </c:pt>
                <c:pt idx="115">
                  <c:v>1955</c:v>
                </c:pt>
                <c:pt idx="116">
                  <c:v>1956</c:v>
                </c:pt>
                <c:pt idx="117">
                  <c:v>1957</c:v>
                </c:pt>
                <c:pt idx="118">
                  <c:v>1958</c:v>
                </c:pt>
                <c:pt idx="119">
                  <c:v>1959</c:v>
                </c:pt>
                <c:pt idx="120">
                  <c:v>1960</c:v>
                </c:pt>
                <c:pt idx="121">
                  <c:v>1961</c:v>
                </c:pt>
                <c:pt idx="122">
                  <c:v>1962</c:v>
                </c:pt>
                <c:pt idx="123">
                  <c:v>1963</c:v>
                </c:pt>
                <c:pt idx="124">
                  <c:v>1964</c:v>
                </c:pt>
                <c:pt idx="125">
                  <c:v>1965</c:v>
                </c:pt>
                <c:pt idx="126">
                  <c:v>1966</c:v>
                </c:pt>
                <c:pt idx="127">
                  <c:v>1967</c:v>
                </c:pt>
                <c:pt idx="128">
                  <c:v>1968</c:v>
                </c:pt>
                <c:pt idx="129">
                  <c:v>1969</c:v>
                </c:pt>
                <c:pt idx="130">
                  <c:v>1970</c:v>
                </c:pt>
                <c:pt idx="131">
                  <c:v>1971</c:v>
                </c:pt>
                <c:pt idx="132">
                  <c:v>1972</c:v>
                </c:pt>
                <c:pt idx="133">
                  <c:v>1973</c:v>
                </c:pt>
                <c:pt idx="134">
                  <c:v>1974</c:v>
                </c:pt>
                <c:pt idx="135">
                  <c:v>1975</c:v>
                </c:pt>
                <c:pt idx="136">
                  <c:v>1976</c:v>
                </c:pt>
                <c:pt idx="137">
                  <c:v>1977</c:v>
                </c:pt>
                <c:pt idx="138">
                  <c:v>1978</c:v>
                </c:pt>
                <c:pt idx="139">
                  <c:v>1979</c:v>
                </c:pt>
                <c:pt idx="140">
                  <c:v>1980</c:v>
                </c:pt>
                <c:pt idx="141">
                  <c:v>1981</c:v>
                </c:pt>
                <c:pt idx="142">
                  <c:v>1982</c:v>
                </c:pt>
                <c:pt idx="143">
                  <c:v>1983</c:v>
                </c:pt>
                <c:pt idx="144">
                  <c:v>1984</c:v>
                </c:pt>
                <c:pt idx="145">
                  <c:v>1985</c:v>
                </c:pt>
                <c:pt idx="146">
                  <c:v>1986</c:v>
                </c:pt>
                <c:pt idx="147">
                  <c:v>1987</c:v>
                </c:pt>
                <c:pt idx="148">
                  <c:v>1988</c:v>
                </c:pt>
                <c:pt idx="149">
                  <c:v>1989</c:v>
                </c:pt>
                <c:pt idx="150">
                  <c:v>1990</c:v>
                </c:pt>
                <c:pt idx="151">
                  <c:v>1991</c:v>
                </c:pt>
                <c:pt idx="152">
                  <c:v>1992</c:v>
                </c:pt>
                <c:pt idx="153">
                  <c:v>1993</c:v>
                </c:pt>
                <c:pt idx="154">
                  <c:v>1994</c:v>
                </c:pt>
                <c:pt idx="155">
                  <c:v>1995</c:v>
                </c:pt>
                <c:pt idx="156">
                  <c:v>1996</c:v>
                </c:pt>
                <c:pt idx="157">
                  <c:v>1997</c:v>
                </c:pt>
                <c:pt idx="158">
                  <c:v>1998</c:v>
                </c:pt>
                <c:pt idx="159">
                  <c:v>1999</c:v>
                </c:pt>
                <c:pt idx="160">
                  <c:v>2000</c:v>
                </c:pt>
                <c:pt idx="161">
                  <c:v>2001</c:v>
                </c:pt>
                <c:pt idx="162">
                  <c:v>2002</c:v>
                </c:pt>
                <c:pt idx="163">
                  <c:v>2003</c:v>
                </c:pt>
                <c:pt idx="164">
                  <c:v>2004</c:v>
                </c:pt>
                <c:pt idx="165">
                  <c:v>2005</c:v>
                </c:pt>
                <c:pt idx="166">
                  <c:v>2006</c:v>
                </c:pt>
                <c:pt idx="167">
                  <c:v>2007</c:v>
                </c:pt>
                <c:pt idx="168">
                  <c:v>2008</c:v>
                </c:pt>
                <c:pt idx="169">
                  <c:v>2009</c:v>
                </c:pt>
                <c:pt idx="170">
                  <c:v>2010</c:v>
                </c:pt>
                <c:pt idx="171">
                  <c:v>2011</c:v>
                </c:pt>
                <c:pt idx="172">
                  <c:v>2012</c:v>
                </c:pt>
                <c:pt idx="173">
                  <c:v>2013</c:v>
                </c:pt>
                <c:pt idx="174">
                  <c:v>2014</c:v>
                </c:pt>
                <c:pt idx="175">
                  <c:v>2015</c:v>
                </c:pt>
                <c:pt idx="176">
                  <c:v>2016</c:v>
                </c:pt>
                <c:pt idx="177">
                  <c:v>2017</c:v>
                </c:pt>
                <c:pt idx="178">
                  <c:v>2018</c:v>
                </c:pt>
                <c:pt idx="179">
                  <c:v>2019</c:v>
                </c:pt>
                <c:pt idx="180">
                  <c:v>2020</c:v>
                </c:pt>
              </c:numCache>
            </c:numRef>
          </c:cat>
          <c:val>
            <c:numRef>
              <c:f>Sheet1!$F$40:$F$220</c:f>
              <c:numCache>
                <c:formatCode>General</c:formatCode>
                <c:ptCount val="181"/>
                <c:pt idx="12">
                  <c:v>0</c:v>
                </c:pt>
                <c:pt idx="46">
                  <c:v>8.5398969888988777E-3</c:v>
                </c:pt>
                <c:pt idx="47">
                  <c:v>5.2753490547114259E-3</c:v>
                </c:pt>
                <c:pt idx="48">
                  <c:v>3.0285334193320699E-3</c:v>
                </c:pt>
                <c:pt idx="49">
                  <c:v>3.2441726240809458E-3</c:v>
                </c:pt>
                <c:pt idx="50">
                  <c:v>3.7599653917024961E-3</c:v>
                </c:pt>
                <c:pt idx="51">
                  <c:v>5.252471238961564E-3</c:v>
                </c:pt>
                <c:pt idx="52">
                  <c:v>3.8680200306266382E-3</c:v>
                </c:pt>
                <c:pt idx="53">
                  <c:v>4.2846151695528365E-3</c:v>
                </c:pt>
                <c:pt idx="54">
                  <c:v>6.7423233502997785E-3</c:v>
                </c:pt>
                <c:pt idx="55">
                  <c:v>8.3050765572337936E-3</c:v>
                </c:pt>
                <c:pt idx="56">
                  <c:v>6.3683475033184771E-3</c:v>
                </c:pt>
                <c:pt idx="57">
                  <c:v>5.7664712748395465E-3</c:v>
                </c:pt>
                <c:pt idx="58">
                  <c:v>4.826868830436119E-3</c:v>
                </c:pt>
                <c:pt idx="59">
                  <c:v>4.192218576184281E-3</c:v>
                </c:pt>
                <c:pt idx="60">
                  <c:v>3.8358495032466012E-3</c:v>
                </c:pt>
                <c:pt idx="61">
                  <c:v>8.9260582450822849E-4</c:v>
                </c:pt>
                <c:pt idx="62">
                  <c:v>7.5027845146989299E-4</c:v>
                </c:pt>
                <c:pt idx="63">
                  <c:v>3.5033121677249856E-4</c:v>
                </c:pt>
                <c:pt idx="64">
                  <c:v>-2.7475618478214891E-5</c:v>
                </c:pt>
                <c:pt idx="65">
                  <c:v>-4.8804994398362396E-4</c:v>
                </c:pt>
                <c:pt idx="66">
                  <c:v>2.6390909009113794E-4</c:v>
                </c:pt>
                <c:pt idx="67">
                  <c:v>1.0164613529415399E-3</c:v>
                </c:pt>
                <c:pt idx="68">
                  <c:v>2.9265898825934045E-3</c:v>
                </c:pt>
                <c:pt idx="69">
                  <c:v>5.0290815149242425E-3</c:v>
                </c:pt>
                <c:pt idx="70">
                  <c:v>1.9275906278663848E-3</c:v>
                </c:pt>
                <c:pt idx="71">
                  <c:v>-1.9666269518319956E-3</c:v>
                </c:pt>
                <c:pt idx="72">
                  <c:v>-3.5077621656829885E-5</c:v>
                </c:pt>
                <c:pt idx="73">
                  <c:v>3.2203657277475485E-5</c:v>
                </c:pt>
                <c:pt idx="74">
                  <c:v>-2.0478306392397033E-3</c:v>
                </c:pt>
                <c:pt idx="75">
                  <c:v>-4.4817579480678086E-3</c:v>
                </c:pt>
                <c:pt idx="76">
                  <c:v>-5.9076385100031289E-3</c:v>
                </c:pt>
                <c:pt idx="77">
                  <c:v>-5.3098969493955419E-3</c:v>
                </c:pt>
                <c:pt idx="78">
                  <c:v>-6.2576721003211036E-3</c:v>
                </c:pt>
                <c:pt idx="79">
                  <c:v>-5.1281713149868204E-3</c:v>
                </c:pt>
                <c:pt idx="80">
                  <c:v>-2.2381980504395126E-3</c:v>
                </c:pt>
                <c:pt idx="81">
                  <c:v>2.8664020456413143E-4</c:v>
                </c:pt>
                <c:pt idx="82">
                  <c:v>-2.7496262331299032E-3</c:v>
                </c:pt>
                <c:pt idx="83">
                  <c:v>-3.4897286538243077E-3</c:v>
                </c:pt>
                <c:pt idx="84">
                  <c:v>-7.5466437207869835E-3</c:v>
                </c:pt>
                <c:pt idx="85">
                  <c:v>-6.7643691556955711E-3</c:v>
                </c:pt>
                <c:pt idx="86">
                  <c:v>-4.3643224318802003E-3</c:v>
                </c:pt>
                <c:pt idx="87">
                  <c:v>-2.322507193023288E-3</c:v>
                </c:pt>
                <c:pt idx="88">
                  <c:v>-1.3612006788257026E-3</c:v>
                </c:pt>
                <c:pt idx="89">
                  <c:v>-1.695618475573578E-3</c:v>
                </c:pt>
                <c:pt idx="90">
                  <c:v>-2.1333825831038968E-3</c:v>
                </c:pt>
                <c:pt idx="91">
                  <c:v>1.3415113793457359E-3</c:v>
                </c:pt>
                <c:pt idx="92">
                  <c:v>-1.5697597282897493E-3</c:v>
                </c:pt>
                <c:pt idx="93">
                  <c:v>-4.8573876920319833E-3</c:v>
                </c:pt>
                <c:pt idx="94">
                  <c:v>-6.7803380524698482E-3</c:v>
                </c:pt>
                <c:pt idx="95">
                  <c:v>-7.2042115519038831E-3</c:v>
                </c:pt>
                <c:pt idx="96">
                  <c:v>-6.8475172285972939E-3</c:v>
                </c:pt>
                <c:pt idx="97">
                  <c:v>-3.4359110807634431E-3</c:v>
                </c:pt>
                <c:pt idx="98">
                  <c:v>-3.4794901038412759E-3</c:v>
                </c:pt>
                <c:pt idx="99">
                  <c:v>-5.8807581783871295E-3</c:v>
                </c:pt>
                <c:pt idx="100">
                  <c:v>-4.2423176988866948E-3</c:v>
                </c:pt>
                <c:pt idx="101">
                  <c:v>5.0945572872532555E-4</c:v>
                </c:pt>
                <c:pt idx="102">
                  <c:v>1.0942361793922944E-3</c:v>
                </c:pt>
                <c:pt idx="103">
                  <c:v>2.0931316886721721E-3</c:v>
                </c:pt>
                <c:pt idx="104">
                  <c:v>2.1411657267661264E-3</c:v>
                </c:pt>
                <c:pt idx="105">
                  <c:v>4.0665607540642454E-3</c:v>
                </c:pt>
                <c:pt idx="106">
                  <c:v>3.2052614348338782E-3</c:v>
                </c:pt>
                <c:pt idx="107">
                  <c:v>4.9357934364276503E-4</c:v>
                </c:pt>
                <c:pt idx="108">
                  <c:v>-2.5624837779645625E-3</c:v>
                </c:pt>
                <c:pt idx="109">
                  <c:v>-7.2618062920547298E-4</c:v>
                </c:pt>
                <c:pt idx="110">
                  <c:v>2.2086883769427135E-3</c:v>
                </c:pt>
                <c:pt idx="111">
                  <c:v>5.5021205549909847E-3</c:v>
                </c:pt>
                <c:pt idx="112">
                  <c:v>4.8604905996862506E-3</c:v>
                </c:pt>
                <c:pt idx="113">
                  <c:v>3.4283701221138364E-3</c:v>
                </c:pt>
                <c:pt idx="114">
                  <c:v>1.8434457053045192E-3</c:v>
                </c:pt>
                <c:pt idx="115">
                  <c:v>3.366842352079276E-3</c:v>
                </c:pt>
                <c:pt idx="116">
                  <c:v>3.6602441144681767E-3</c:v>
                </c:pt>
                <c:pt idx="117">
                  <c:v>1.8088711554318929E-3</c:v>
                </c:pt>
                <c:pt idx="118">
                  <c:v>1.9053810214725896E-3</c:v>
                </c:pt>
                <c:pt idx="119">
                  <c:v>1.3462549010210951E-4</c:v>
                </c:pt>
                <c:pt idx="120">
                  <c:v>-1.3961104126620405E-3</c:v>
                </c:pt>
                <c:pt idx="121">
                  <c:v>-1.6345849586339881E-3</c:v>
                </c:pt>
                <c:pt idx="122">
                  <c:v>1.4168923171354272E-3</c:v>
                </c:pt>
                <c:pt idx="123">
                  <c:v>2.8706695711433082E-3</c:v>
                </c:pt>
                <c:pt idx="124">
                  <c:v>9.768775434120208E-4</c:v>
                </c:pt>
                <c:pt idx="125">
                  <c:v>2.3705535107669345E-3</c:v>
                </c:pt>
                <c:pt idx="126">
                  <c:v>6.6706322929428975E-3</c:v>
                </c:pt>
                <c:pt idx="127">
                  <c:v>4.5274450129959912E-3</c:v>
                </c:pt>
                <c:pt idx="128">
                  <c:v>2.7831915116580835E-3</c:v>
                </c:pt>
                <c:pt idx="129">
                  <c:v>4.025808839934095E-3</c:v>
                </c:pt>
                <c:pt idx="130">
                  <c:v>4.1043189907308437E-3</c:v>
                </c:pt>
                <c:pt idx="131">
                  <c:v>4.9363194063839402E-3</c:v>
                </c:pt>
                <c:pt idx="132">
                  <c:v>5.962092967926276E-3</c:v>
                </c:pt>
                <c:pt idx="133">
                  <c:v>7.5831283037089319E-3</c:v>
                </c:pt>
                <c:pt idx="134">
                  <c:v>8.0699321280640248E-3</c:v>
                </c:pt>
                <c:pt idx="135">
                  <c:v>8.8706688390411334E-3</c:v>
                </c:pt>
                <c:pt idx="136">
                  <c:v>7.118770740408488E-3</c:v>
                </c:pt>
                <c:pt idx="137">
                  <c:v>4.8793560199791464E-3</c:v>
                </c:pt>
                <c:pt idx="138">
                  <c:v>5.110888463540725E-3</c:v>
                </c:pt>
                <c:pt idx="139">
                  <c:v>4.280562159604615E-3</c:v>
                </c:pt>
                <c:pt idx="140">
                  <c:v>3.9798542414573026E-3</c:v>
                </c:pt>
                <c:pt idx="141">
                  <c:v>4.1782689074457901E-3</c:v>
                </c:pt>
                <c:pt idx="142">
                  <c:v>5.18510561949867E-3</c:v>
                </c:pt>
                <c:pt idx="143">
                  <c:v>9.5490120276758728E-3</c:v>
                </c:pt>
                <c:pt idx="144">
                  <c:v>1.2658108034069041E-2</c:v>
                </c:pt>
                <c:pt idx="145">
                  <c:v>1.330146572209521E-2</c:v>
                </c:pt>
              </c:numCache>
            </c:numRef>
          </c:val>
          <c:smooth val="0"/>
          <c:extLst>
            <c:ext xmlns:c16="http://schemas.microsoft.com/office/drawing/2014/chart" uri="{C3380CC4-5D6E-409C-BE32-E72D297353CC}">
              <c16:uniqueId val="{00000001-F3EC-462A-A088-F45B8C88C1D0}"/>
            </c:ext>
          </c:extLst>
        </c:ser>
        <c:dLbls>
          <c:showLegendKey val="0"/>
          <c:showVal val="0"/>
          <c:showCatName val="0"/>
          <c:showSerName val="0"/>
          <c:showPercent val="0"/>
          <c:showBubbleSize val="0"/>
        </c:dLbls>
        <c:smooth val="0"/>
        <c:axId val="485575408"/>
        <c:axId val="485573440"/>
      </c:lineChart>
      <c:catAx>
        <c:axId val="485575408"/>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crossAx val="485573440"/>
        <c:crossesAt val="-0.4"/>
        <c:auto val="1"/>
        <c:lblAlgn val="ctr"/>
        <c:lblOffset val="100"/>
        <c:tickLblSkip val="20"/>
        <c:tickMarkSkip val="20"/>
        <c:noMultiLvlLbl val="0"/>
      </c:catAx>
      <c:valAx>
        <c:axId val="48557344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crossAx val="485575408"/>
        <c:crosses val="autoZero"/>
        <c:crossBetween val="midCat"/>
      </c:valAx>
      <c:spPr>
        <a:noFill/>
        <a:ln>
          <a:noFill/>
        </a:ln>
        <a:effectLst/>
      </c:spPr>
    </c:plotArea>
    <c:legend>
      <c:legendPos val="t"/>
      <c:legendEntry>
        <c:idx val="0"/>
        <c:txPr>
          <a:bodyPr rot="0" spcFirstLastPara="1" vertOverflow="ellipsis" vert="horz" wrap="square" anchor="ctr" anchorCtr="1"/>
          <a:lstStyle/>
          <a:p>
            <a:pPr>
              <a:defRPr sz="1200" b="0" i="0" u="none" strike="noStrike" kern="1200" baseline="0">
                <a:ln>
                  <a:noFill/>
                </a:ln>
                <a:solidFill>
                  <a:schemeClr val="tx1">
                    <a:lumMod val="65000"/>
                    <a:lumOff val="35000"/>
                  </a:schemeClr>
                </a:solidFill>
                <a:latin typeface="+mn-lt"/>
                <a:ea typeface="+mn-ea"/>
                <a:cs typeface="+mn-cs"/>
              </a:defRPr>
            </a:pPr>
            <a:endParaRPr lang="en-US"/>
          </a:p>
        </c:txPr>
      </c:legendEntry>
      <c:legendEntry>
        <c:idx val="1"/>
        <c:txPr>
          <a:bodyPr rot="0" spcFirstLastPara="1" vertOverflow="ellipsis" vert="horz" wrap="square" anchor="ctr" anchorCtr="1"/>
          <a:lstStyle/>
          <a:p>
            <a:pPr>
              <a:defRPr sz="1200" b="0" i="0" u="none" strike="noStrike" kern="1200" baseline="0">
                <a:ln>
                  <a:noFill/>
                </a:ln>
                <a:solidFill>
                  <a:schemeClr val="tx1">
                    <a:lumMod val="65000"/>
                    <a:lumOff val="35000"/>
                  </a:schemeClr>
                </a:solidFill>
                <a:latin typeface="+mn-lt"/>
                <a:ea typeface="+mn-ea"/>
                <a:cs typeface="+mn-cs"/>
              </a:defRPr>
            </a:pPr>
            <a:endParaRPr lang="en-US"/>
          </a:p>
        </c:txPr>
      </c:legendEntry>
      <c:layout>
        <c:manualLayout>
          <c:xMode val="edge"/>
          <c:yMode val="edge"/>
          <c:x val="0.33398152394594061"/>
          <c:y val="0.21193131735396648"/>
          <c:w val="0.33054995431844081"/>
          <c:h val="5.6367141568231527E-2"/>
        </c:manualLayout>
      </c:layout>
      <c:overlay val="1"/>
      <c:spPr>
        <a:noFill/>
        <a:ln>
          <a:noFill/>
        </a:ln>
        <a:effectLst/>
      </c:spPr>
      <c:txPr>
        <a:bodyPr rot="0" spcFirstLastPara="1" vertOverflow="ellipsis" vert="horz" wrap="square" anchor="ctr" anchorCtr="1"/>
        <a:lstStyle/>
        <a:p>
          <a:pPr>
            <a:defRPr sz="900" b="0" i="0" u="none" strike="noStrike" kern="1200" baseline="0">
              <a:ln>
                <a:noFill/>
              </a:ln>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8</xdr:col>
      <xdr:colOff>109536</xdr:colOff>
      <xdr:row>16</xdr:row>
      <xdr:rowOff>14287</xdr:rowOff>
    </xdr:from>
    <xdr:to>
      <xdr:col>20</xdr:col>
      <xdr:colOff>80961</xdr:colOff>
      <xdr:row>63</xdr:row>
      <xdr:rowOff>57148</xdr:rowOff>
    </xdr:to>
    <xdr:graphicFrame macro="">
      <xdr:nvGraphicFramePr>
        <xdr:cNvPr id="4" name="Chart 3">
          <a:extLst>
            <a:ext uri="{FF2B5EF4-FFF2-40B4-BE49-F238E27FC236}">
              <a16:creationId xmlns:a16="http://schemas.microsoft.com/office/drawing/2014/main" id="{C2DCED18-519E-4D73-97B4-FFD9CD9A2D9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39B62A-A800-416E-82CF-FC5713A47D0F}">
  <dimension ref="A1:Q220"/>
  <sheetViews>
    <sheetView tabSelected="1" topLeftCell="A177" workbookViewId="0">
      <selection activeCell="G54" sqref="G54:G217"/>
    </sheetView>
  </sheetViews>
  <sheetFormatPr defaultRowHeight="14.25" x14ac:dyDescent="0.45"/>
  <cols>
    <col min="1" max="1" width="9.06640625" customWidth="1"/>
    <col min="3" max="3" width="11" customWidth="1"/>
    <col min="4" max="4" width="10.9296875" customWidth="1"/>
    <col min="6" max="6" width="15.3984375" customWidth="1"/>
    <col min="7" max="7" width="9.9296875" customWidth="1"/>
  </cols>
  <sheetData>
    <row r="1" spans="1:17" ht="40.9" x14ac:dyDescent="0.45">
      <c r="A1" s="5" t="s">
        <v>6</v>
      </c>
      <c r="B1" s="5"/>
      <c r="C1" s="5"/>
      <c r="D1" s="5"/>
      <c r="E1" s="5"/>
      <c r="F1" s="5"/>
      <c r="G1" s="5"/>
      <c r="H1" s="5"/>
      <c r="I1" s="5"/>
      <c r="J1" s="5"/>
      <c r="K1" s="5"/>
      <c r="L1" s="5"/>
      <c r="M1" s="5"/>
      <c r="N1" s="5"/>
      <c r="O1" s="5"/>
      <c r="P1" s="5"/>
      <c r="Q1" s="5"/>
    </row>
    <row r="2" spans="1:17" ht="50.25" customHeight="1" x14ac:dyDescent="0.85">
      <c r="A2" s="6" t="s">
        <v>4</v>
      </c>
      <c r="B2" s="7"/>
      <c r="C2" s="7"/>
      <c r="D2" s="7"/>
      <c r="E2" s="7"/>
      <c r="F2" s="7"/>
      <c r="G2" s="7"/>
      <c r="H2" s="7"/>
      <c r="I2" s="7"/>
      <c r="J2" s="7"/>
      <c r="K2" s="7"/>
      <c r="L2" s="7"/>
      <c r="M2" s="7"/>
      <c r="N2" s="7"/>
      <c r="O2" s="7"/>
      <c r="P2" s="7"/>
      <c r="Q2" s="7"/>
    </row>
    <row r="3" spans="1:17" ht="26.65" customHeight="1" x14ac:dyDescent="0.7">
      <c r="A3" s="8" t="s">
        <v>5</v>
      </c>
      <c r="B3" s="8"/>
      <c r="C3" s="8"/>
      <c r="D3" s="8"/>
      <c r="E3" s="8"/>
      <c r="F3" s="8"/>
      <c r="G3" s="8"/>
      <c r="H3" s="8"/>
      <c r="I3" s="8"/>
      <c r="J3" s="8"/>
      <c r="K3" s="8"/>
      <c r="L3" s="8"/>
      <c r="M3" s="8"/>
      <c r="N3" s="8"/>
      <c r="O3" s="8"/>
      <c r="P3" s="8"/>
      <c r="Q3" s="8"/>
    </row>
    <row r="5" spans="1:17" ht="77.25" customHeight="1" x14ac:dyDescent="0.45">
      <c r="A5" s="9" t="s">
        <v>19</v>
      </c>
      <c r="B5" s="9"/>
      <c r="C5" s="9"/>
      <c r="D5" s="9"/>
      <c r="E5" s="9"/>
      <c r="F5" s="9"/>
      <c r="G5" s="9"/>
      <c r="H5" s="9"/>
      <c r="I5" s="9"/>
      <c r="J5" s="9"/>
      <c r="K5" s="9"/>
      <c r="L5" s="9"/>
      <c r="M5" s="9"/>
      <c r="N5" s="9"/>
      <c r="O5" s="9"/>
      <c r="P5" s="9"/>
      <c r="Q5" s="9"/>
    </row>
    <row r="6" spans="1:17" ht="65.650000000000006" customHeight="1" x14ac:dyDescent="0.45">
      <c r="A6" s="3" t="s">
        <v>20</v>
      </c>
      <c r="B6" s="3"/>
      <c r="C6" s="3"/>
      <c r="D6" s="3"/>
      <c r="E6" s="3"/>
      <c r="F6" s="3"/>
      <c r="G6" s="3"/>
      <c r="H6" s="3"/>
      <c r="I6" s="3"/>
      <c r="J6" s="3"/>
      <c r="K6" s="3"/>
      <c r="L6" s="3"/>
      <c r="M6" s="3"/>
      <c r="N6" s="3"/>
      <c r="O6" s="3"/>
      <c r="P6" s="3"/>
      <c r="Q6" s="3"/>
    </row>
    <row r="7" spans="1:17" ht="41.35" customHeight="1" x14ac:dyDescent="0.45">
      <c r="A7" s="3" t="s">
        <v>16</v>
      </c>
      <c r="B7" s="3"/>
      <c r="C7" s="3"/>
      <c r="D7" s="3"/>
      <c r="E7" s="3"/>
      <c r="F7" s="3"/>
      <c r="G7" s="3"/>
      <c r="H7" s="3"/>
      <c r="I7" s="3"/>
      <c r="J7" s="3"/>
      <c r="K7" s="3"/>
      <c r="L7" s="3"/>
      <c r="M7" s="3"/>
      <c r="N7" s="3"/>
      <c r="O7" s="3"/>
      <c r="P7" s="3"/>
      <c r="Q7" s="3"/>
    </row>
    <row r="8" spans="1:17" ht="115.15" customHeight="1" x14ac:dyDescent="0.45">
      <c r="A8" s="4" t="s">
        <v>17</v>
      </c>
      <c r="B8" s="4"/>
      <c r="C8" s="4"/>
      <c r="D8" s="4"/>
      <c r="E8" s="4"/>
      <c r="F8" s="4"/>
      <c r="G8" s="4"/>
      <c r="H8" s="4"/>
      <c r="I8" s="4"/>
      <c r="J8" s="4"/>
      <c r="K8" s="4"/>
      <c r="L8" s="4"/>
      <c r="M8" s="4"/>
      <c r="N8" s="4"/>
      <c r="O8" s="4"/>
      <c r="P8" s="4"/>
      <c r="Q8" s="4"/>
    </row>
    <row r="9" spans="1:17" ht="37.15" customHeight="1" x14ac:dyDescent="0.45">
      <c r="A9" s="3" t="s">
        <v>18</v>
      </c>
      <c r="B9" s="3"/>
      <c r="C9" s="3"/>
      <c r="D9" s="3"/>
      <c r="E9" s="3"/>
      <c r="F9" s="3"/>
      <c r="G9" s="3"/>
      <c r="H9" s="3"/>
      <c r="I9" s="3"/>
      <c r="J9" s="3"/>
      <c r="K9" s="3"/>
      <c r="L9" s="3"/>
      <c r="M9" s="3"/>
      <c r="N9" s="3"/>
      <c r="O9" s="3"/>
      <c r="P9" s="3"/>
      <c r="Q9" s="3"/>
    </row>
    <row r="10" spans="1:17" ht="2" customHeight="1" x14ac:dyDescent="0.45"/>
    <row r="11" spans="1:17" ht="2" customHeight="1" x14ac:dyDescent="0.45"/>
    <row r="12" spans="1:17" ht="2" customHeight="1" x14ac:dyDescent="0.45"/>
    <row r="13" spans="1:17" ht="2" customHeight="1" x14ac:dyDescent="0.45"/>
    <row r="14" spans="1:17" ht="2" customHeight="1" x14ac:dyDescent="0.45"/>
    <row r="15" spans="1:17" ht="2" customHeight="1" x14ac:dyDescent="0.45"/>
    <row r="16" spans="1:17" ht="2" customHeight="1" x14ac:dyDescent="0.45"/>
    <row r="17" ht="2" customHeight="1" x14ac:dyDescent="0.45"/>
    <row r="18" ht="2" customHeight="1" x14ac:dyDescent="0.45"/>
    <row r="19" ht="2" customHeight="1" x14ac:dyDescent="0.45"/>
    <row r="20" ht="2" customHeight="1" x14ac:dyDescent="0.45"/>
    <row r="21" ht="2" customHeight="1" x14ac:dyDescent="0.45"/>
    <row r="22" ht="2" customHeight="1" x14ac:dyDescent="0.45"/>
    <row r="23" ht="2" customHeight="1" x14ac:dyDescent="0.45"/>
    <row r="24" ht="2" customHeight="1" x14ac:dyDescent="0.45"/>
    <row r="25" ht="2" customHeight="1" x14ac:dyDescent="0.45"/>
    <row r="26" ht="2" customHeight="1" x14ac:dyDescent="0.45"/>
    <row r="27" ht="2" customHeight="1" x14ac:dyDescent="0.45"/>
    <row r="28" ht="2" customHeight="1" x14ac:dyDescent="0.45"/>
    <row r="29" ht="2" customHeight="1" x14ac:dyDescent="0.45"/>
    <row r="30" ht="2" customHeight="1" x14ac:dyDescent="0.45"/>
    <row r="31" ht="2" customHeight="1" x14ac:dyDescent="0.45"/>
    <row r="32" ht="2" customHeight="1" x14ac:dyDescent="0.45"/>
    <row r="33" spans="1:1" ht="2" customHeight="1" x14ac:dyDescent="0.45"/>
    <row r="34" spans="1:1" ht="2" customHeight="1" x14ac:dyDescent="0.45"/>
    <row r="35" spans="1:1" ht="2" customHeight="1" x14ac:dyDescent="0.45"/>
    <row r="36" spans="1:1" ht="2" customHeight="1" x14ac:dyDescent="0.45"/>
    <row r="37" spans="1:1" ht="2" customHeight="1" x14ac:dyDescent="0.45"/>
    <row r="38" spans="1:1" ht="10.050000000000001" customHeight="1" x14ac:dyDescent="0.45">
      <c r="A38" t="s">
        <v>0</v>
      </c>
    </row>
    <row r="39" spans="1:1" ht="10.050000000000001" customHeight="1" x14ac:dyDescent="0.45"/>
    <row r="40" spans="1:1" ht="10.050000000000001" customHeight="1" x14ac:dyDescent="0.45">
      <c r="A40">
        <f>1800 + ROW()</f>
        <v>1840</v>
      </c>
    </row>
    <row r="41" spans="1:1" ht="10.050000000000001" customHeight="1" x14ac:dyDescent="0.45">
      <c r="A41">
        <f t="shared" ref="A41:A104" si="0">1800 + ROW()</f>
        <v>1841</v>
      </c>
    </row>
    <row r="42" spans="1:1" ht="10.050000000000001" customHeight="1" x14ac:dyDescent="0.45">
      <c r="A42">
        <f t="shared" si="0"/>
        <v>1842</v>
      </c>
    </row>
    <row r="43" spans="1:1" ht="10.050000000000001" customHeight="1" x14ac:dyDescent="0.45">
      <c r="A43">
        <f t="shared" si="0"/>
        <v>1843</v>
      </c>
    </row>
    <row r="44" spans="1:1" ht="10.050000000000001" customHeight="1" x14ac:dyDescent="0.45">
      <c r="A44">
        <f t="shared" si="0"/>
        <v>1844</v>
      </c>
    </row>
    <row r="45" spans="1:1" ht="10.050000000000001" customHeight="1" x14ac:dyDescent="0.45">
      <c r="A45">
        <f t="shared" si="0"/>
        <v>1845</v>
      </c>
    </row>
    <row r="46" spans="1:1" ht="10.050000000000001" customHeight="1" x14ac:dyDescent="0.45">
      <c r="A46">
        <f t="shared" si="0"/>
        <v>1846</v>
      </c>
    </row>
    <row r="47" spans="1:1" ht="10.050000000000001" customHeight="1" x14ac:dyDescent="0.45">
      <c r="A47">
        <f t="shared" si="0"/>
        <v>1847</v>
      </c>
    </row>
    <row r="48" spans="1:1" ht="10.050000000000001" customHeight="1" x14ac:dyDescent="0.45">
      <c r="A48">
        <f t="shared" si="0"/>
        <v>1848</v>
      </c>
    </row>
    <row r="49" spans="1:8" x14ac:dyDescent="0.45">
      <c r="A49">
        <f t="shared" si="0"/>
        <v>1849</v>
      </c>
    </row>
    <row r="50" spans="1:8" x14ac:dyDescent="0.45">
      <c r="A50">
        <f t="shared" si="0"/>
        <v>1850</v>
      </c>
      <c r="C50" s="2" t="s">
        <v>10</v>
      </c>
      <c r="D50" s="2" t="s">
        <v>14</v>
      </c>
      <c r="H50" t="s">
        <v>9</v>
      </c>
    </row>
    <row r="51" spans="1:8" x14ac:dyDescent="0.45">
      <c r="A51">
        <f t="shared" si="0"/>
        <v>1851</v>
      </c>
      <c r="C51" t="s">
        <v>11</v>
      </c>
      <c r="D51" t="s">
        <v>15</v>
      </c>
      <c r="H51">
        <f>MAX(MAX($H54:$H217),-MIN($H54:$H217))</f>
        <v>5.9354473541095558</v>
      </c>
    </row>
    <row r="52" spans="1:8" s="1" customFormat="1" x14ac:dyDescent="0.45">
      <c r="A52">
        <f t="shared" si="0"/>
        <v>1852</v>
      </c>
      <c r="B52" s="1" t="s">
        <v>1</v>
      </c>
      <c r="C52" s="1" t="s">
        <v>12</v>
      </c>
      <c r="D52" s="1" t="s">
        <v>13</v>
      </c>
      <c r="E52" s="1" t="s">
        <v>2</v>
      </c>
      <c r="F52" s="1" t="s">
        <v>3</v>
      </c>
      <c r="G52" s="1" t="s">
        <v>7</v>
      </c>
      <c r="H52" s="1" t="s">
        <v>8</v>
      </c>
    </row>
    <row r="53" spans="1:8" x14ac:dyDescent="0.45">
      <c r="A53">
        <f t="shared" si="0"/>
        <v>1853</v>
      </c>
    </row>
    <row r="54" spans="1:8" x14ac:dyDescent="0.45">
      <c r="A54">
        <f t="shared" si="0"/>
        <v>1854</v>
      </c>
      <c r="B54">
        <v>-0.248</v>
      </c>
      <c r="C54">
        <v>286.86099999999999</v>
      </c>
      <c r="D54">
        <v>1360.5</v>
      </c>
      <c r="E54">
        <f t="shared" ref="E54:E85" si="1">HadCRUT4 - (1.7*LOG2CO2 + (1 - 0.3)*TSI/4)</f>
        <v>0.16069595141063664</v>
      </c>
      <c r="G54">
        <f>280 + 120*1.02^(Year - 2014)</f>
        <v>285.04840007063194</v>
      </c>
      <c r="H54">
        <f t="shared" ref="H54:H85" si="2">$C54-$G54</f>
        <v>1.8125999293680479</v>
      </c>
    </row>
    <row r="55" spans="1:8" x14ac:dyDescent="0.45">
      <c r="A55">
        <f t="shared" si="0"/>
        <v>1855</v>
      </c>
      <c r="B55">
        <v>-0.27200000000000002</v>
      </c>
      <c r="C55">
        <v>286.851</v>
      </c>
      <c r="D55">
        <v>1360.4</v>
      </c>
      <c r="E55">
        <f t="shared" si="1"/>
        <v>0.15428145011274841</v>
      </c>
      <c r="G55">
        <f>280 + 120*1.02^(Year - 2014)</f>
        <v>285.14936807204458</v>
      </c>
      <c r="H55">
        <f t="shared" si="2"/>
        <v>1.7016319279554182</v>
      </c>
    </row>
    <row r="56" spans="1:8" x14ac:dyDescent="0.45">
      <c r="A56">
        <f t="shared" si="0"/>
        <v>1856</v>
      </c>
      <c r="B56">
        <v>-0.35799999999999998</v>
      </c>
      <c r="C56">
        <v>286.82299999999998</v>
      </c>
      <c r="D56">
        <v>1360.4</v>
      </c>
      <c r="E56">
        <f t="shared" si="1"/>
        <v>6.8520862336418742E-2</v>
      </c>
      <c r="G56">
        <f>280 + 120*1.02^(Year - 2014)</f>
        <v>285.25235543348549</v>
      </c>
      <c r="H56">
        <f t="shared" si="2"/>
        <v>1.5706445665144884</v>
      </c>
    </row>
    <row r="57" spans="1:8" x14ac:dyDescent="0.45">
      <c r="A57">
        <f t="shared" si="0"/>
        <v>1857</v>
      </c>
      <c r="B57">
        <v>-0.46100000000000002</v>
      </c>
      <c r="C57">
        <v>286.78399999999999</v>
      </c>
      <c r="D57">
        <v>1360.5</v>
      </c>
      <c r="E57">
        <f t="shared" si="1"/>
        <v>-5.1645631686970839E-2</v>
      </c>
      <c r="G57">
        <f>280 + 120*1.02^(Year - 2014)</f>
        <v>285.35740254215517</v>
      </c>
      <c r="H57">
        <f t="shared" si="2"/>
        <v>1.4265974578448208</v>
      </c>
    </row>
    <row r="58" spans="1:8" x14ac:dyDescent="0.45">
      <c r="A58">
        <f t="shared" si="0"/>
        <v>1858</v>
      </c>
      <c r="B58">
        <v>-0.46700000000000003</v>
      </c>
      <c r="C58">
        <v>286.738</v>
      </c>
      <c r="D58">
        <v>1360.7</v>
      </c>
      <c r="E58">
        <f t="shared" si="1"/>
        <v>-9.2252207363449856E-2</v>
      </c>
      <c r="G58">
        <f>280 + 120*1.02^(Year - 2014)</f>
        <v>285.46455059299825</v>
      </c>
      <c r="H58">
        <f t="shared" si="2"/>
        <v>1.273449407001749</v>
      </c>
    </row>
    <row r="59" spans="1:8" x14ac:dyDescent="0.45">
      <c r="A59">
        <f t="shared" si="0"/>
        <v>1859</v>
      </c>
      <c r="B59">
        <v>-0.28399999999999997</v>
      </c>
      <c r="C59">
        <v>286.69099999999997</v>
      </c>
      <c r="D59">
        <v>1360.9</v>
      </c>
      <c r="E59">
        <f t="shared" si="1"/>
        <v>5.614983485632935E-2</v>
      </c>
      <c r="G59">
        <f>280 + 120*1.02^(Year - 2014)</f>
        <v>285.57384160485822</v>
      </c>
      <c r="H59">
        <f t="shared" si="2"/>
        <v>1.1171583951417574</v>
      </c>
    </row>
    <row r="60" spans="1:8" x14ac:dyDescent="0.45">
      <c r="A60">
        <f t="shared" si="0"/>
        <v>1860</v>
      </c>
      <c r="B60">
        <v>-0.34300000000000003</v>
      </c>
      <c r="C60">
        <v>286.64800000000002</v>
      </c>
      <c r="D60">
        <v>1361</v>
      </c>
      <c r="E60">
        <f t="shared" si="1"/>
        <v>-1.9982281543597269E-2</v>
      </c>
      <c r="G60">
        <f>280 + 120*1.02^(Year - 2014)</f>
        <v>285.68531843695541</v>
      </c>
      <c r="H60">
        <f t="shared" si="2"/>
        <v>0.96268156304461172</v>
      </c>
    </row>
    <row r="61" spans="1:8" x14ac:dyDescent="0.45">
      <c r="A61">
        <f t="shared" si="0"/>
        <v>1861</v>
      </c>
      <c r="B61">
        <v>-0.40699999999999997</v>
      </c>
      <c r="C61">
        <v>286.613</v>
      </c>
      <c r="D61">
        <v>1360.9</v>
      </c>
      <c r="E61">
        <f t="shared" si="1"/>
        <v>-6.618280066129395E-2</v>
      </c>
      <c r="G61">
        <f>280 + 120*1.02^(Year - 2014)</f>
        <v>285.7990248056945</v>
      </c>
      <c r="H61">
        <f t="shared" si="2"/>
        <v>0.81397519430549892</v>
      </c>
    </row>
    <row r="62" spans="1:8" x14ac:dyDescent="0.45">
      <c r="A62">
        <f t="shared" si="0"/>
        <v>1862</v>
      </c>
      <c r="B62">
        <v>-0.52400000000000002</v>
      </c>
      <c r="C62">
        <v>286.59199999999998</v>
      </c>
      <c r="D62">
        <v>1360.7</v>
      </c>
      <c r="E62">
        <f t="shared" si="1"/>
        <v>-0.14800309457713529</v>
      </c>
      <c r="G62">
        <f>280 + 120*1.02^(Year - 2014)</f>
        <v>285.91500530180838</v>
      </c>
      <c r="H62">
        <f t="shared" si="2"/>
        <v>0.6769946981916064</v>
      </c>
    </row>
    <row r="63" spans="1:8" x14ac:dyDescent="0.45">
      <c r="A63">
        <f t="shared" si="0"/>
        <v>1863</v>
      </c>
      <c r="B63">
        <v>-0.27800000000000002</v>
      </c>
      <c r="C63">
        <v>286.589</v>
      </c>
      <c r="D63">
        <v>1360.7</v>
      </c>
      <c r="E63">
        <f t="shared" si="1"/>
        <v>9.8022578795529169E-2</v>
      </c>
      <c r="G63">
        <f>280 + 120*1.02^(Year - 2014)</f>
        <v>286.03330540784458</v>
      </c>
      <c r="H63">
        <f t="shared" si="2"/>
        <v>0.55569459215541883</v>
      </c>
    </row>
    <row r="64" spans="1:8" x14ac:dyDescent="0.45">
      <c r="A64">
        <f t="shared" si="0"/>
        <v>1864</v>
      </c>
      <c r="B64">
        <v>-0.49399999999999999</v>
      </c>
      <c r="C64">
        <v>286.608</v>
      </c>
      <c r="D64">
        <v>1360.7</v>
      </c>
      <c r="E64">
        <f t="shared" si="1"/>
        <v>-0.11814001469270541</v>
      </c>
      <c r="G64">
        <f>280 + 120*1.02^(Year - 2014)</f>
        <v>286.15397151600149</v>
      </c>
      <c r="H64">
        <f t="shared" si="2"/>
        <v>0.45402848399851337</v>
      </c>
    </row>
    <row r="65" spans="1:8" x14ac:dyDescent="0.45">
      <c r="A65">
        <f t="shared" si="0"/>
        <v>1865</v>
      </c>
      <c r="B65">
        <v>-0.27900000000000003</v>
      </c>
      <c r="C65">
        <v>286.654</v>
      </c>
      <c r="D65">
        <v>1360.6</v>
      </c>
      <c r="E65">
        <f t="shared" si="1"/>
        <v>0.11396638254823199</v>
      </c>
      <c r="G65">
        <f>280 + 120*1.02^(Year - 2014)</f>
        <v>286.27705094632148</v>
      </c>
      <c r="H65">
        <f t="shared" si="2"/>
        <v>0.37694905367851561</v>
      </c>
    </row>
    <row r="66" spans="1:8" x14ac:dyDescent="0.45">
      <c r="A66">
        <f t="shared" si="0"/>
        <v>1866</v>
      </c>
      <c r="B66">
        <v>-0.251</v>
      </c>
      <c r="C66">
        <v>286.72699999999998</v>
      </c>
      <c r="D66">
        <v>1360.5</v>
      </c>
      <c r="E66">
        <f t="shared" si="1"/>
        <v>0.15884188171703539</v>
      </c>
      <c r="G66">
        <f>280 + 120*1.02^(Year - 2014)</f>
        <v>286.40259196524795</v>
      </c>
      <c r="H66">
        <f t="shared" si="2"/>
        <v>0.32440803475202529</v>
      </c>
    </row>
    <row r="67" spans="1:8" x14ac:dyDescent="0.45">
      <c r="A67">
        <f t="shared" si="0"/>
        <v>1867</v>
      </c>
      <c r="B67">
        <v>-0.32100000000000001</v>
      </c>
      <c r="C67">
        <v>286.82799999999997</v>
      </c>
      <c r="D67">
        <v>1360.4</v>
      </c>
      <c r="E67">
        <f t="shared" si="1"/>
        <v>0.10547810843954458</v>
      </c>
      <c r="G67">
        <f>280 + 120*1.02^(Year - 2014)</f>
        <v>286.53064380455288</v>
      </c>
      <c r="H67">
        <f t="shared" si="2"/>
        <v>0.2973561954470938</v>
      </c>
    </row>
    <row r="68" spans="1:8" x14ac:dyDescent="0.45">
      <c r="A68">
        <f t="shared" si="0"/>
        <v>1868</v>
      </c>
      <c r="B68">
        <v>-0.23799999999999999</v>
      </c>
      <c r="C68">
        <v>286.95499999999998</v>
      </c>
      <c r="D68">
        <v>1360.6</v>
      </c>
      <c r="E68">
        <f t="shared" si="1"/>
        <v>0.15239240926614528</v>
      </c>
      <c r="G68">
        <f>280 + 120*1.02^(Year - 2014)</f>
        <v>286.66125668064393</v>
      </c>
      <c r="H68">
        <f t="shared" si="2"/>
        <v>0.29374331935605369</v>
      </c>
    </row>
    <row r="69" spans="1:8" x14ac:dyDescent="0.45">
      <c r="A69">
        <f t="shared" si="0"/>
        <v>1869</v>
      </c>
      <c r="B69">
        <v>-0.26200000000000001</v>
      </c>
      <c r="C69">
        <v>287.10399999999998</v>
      </c>
      <c r="D69">
        <v>1360.8</v>
      </c>
      <c r="E69">
        <f t="shared" si="1"/>
        <v>9.2119248625633421E-2</v>
      </c>
      <c r="G69">
        <f>280 + 120*1.02^(Year - 2014)</f>
        <v>286.79448181425681</v>
      </c>
      <c r="H69">
        <f t="shared" si="2"/>
        <v>0.30951818574317258</v>
      </c>
    </row>
    <row r="70" spans="1:8" x14ac:dyDescent="0.45">
      <c r="A70">
        <f t="shared" si="0"/>
        <v>1870</v>
      </c>
      <c r="B70">
        <v>-0.27600000000000002</v>
      </c>
      <c r="C70">
        <v>287.27</v>
      </c>
      <c r="D70">
        <v>1361.1</v>
      </c>
      <c r="E70">
        <f t="shared" si="1"/>
        <v>2.4201605933338866E-2</v>
      </c>
      <c r="G70">
        <f>280 + 120*1.02^(Year - 2014)</f>
        <v>286.93037145054194</v>
      </c>
      <c r="H70">
        <f t="shared" si="2"/>
        <v>0.33962854945804111</v>
      </c>
    </row>
    <row r="71" spans="1:8" x14ac:dyDescent="0.45">
      <c r="A71">
        <f t="shared" si="0"/>
        <v>1871</v>
      </c>
      <c r="B71">
        <v>-0.33500000000000002</v>
      </c>
      <c r="C71">
        <v>287.44900000000001</v>
      </c>
      <c r="D71">
        <v>1361</v>
      </c>
      <c r="E71">
        <f t="shared" si="1"/>
        <v>-1.8826139330494818E-2</v>
      </c>
      <c r="G71">
        <f>280 + 120*1.02^(Year - 2014)</f>
        <v>287.06897887955279</v>
      </c>
      <c r="H71">
        <f t="shared" si="2"/>
        <v>0.3800211204472248</v>
      </c>
    </row>
    <row r="72" spans="1:8" x14ac:dyDescent="0.45">
      <c r="A72">
        <f t="shared" si="0"/>
        <v>1872</v>
      </c>
      <c r="B72">
        <v>-0.22700000000000001</v>
      </c>
      <c r="C72">
        <v>287.63600000000002</v>
      </c>
      <c r="D72">
        <v>1360.9</v>
      </c>
      <c r="E72">
        <f t="shared" si="1"/>
        <v>0.10507885203715436</v>
      </c>
      <c r="G72">
        <f>280 + 120*1.02^(Year - 2014)</f>
        <v>287.21035845714385</v>
      </c>
      <c r="H72">
        <f t="shared" si="2"/>
        <v>0.42564154285616951</v>
      </c>
    </row>
    <row r="73" spans="1:8" x14ac:dyDescent="0.45">
      <c r="A73">
        <f t="shared" si="0"/>
        <v>1873</v>
      </c>
      <c r="B73">
        <v>-0.30399999999999999</v>
      </c>
      <c r="C73">
        <v>287.82799999999997</v>
      </c>
      <c r="D73">
        <v>1360.7</v>
      </c>
      <c r="E73">
        <f t="shared" si="1"/>
        <v>6.1442274670657659E-2</v>
      </c>
      <c r="G73">
        <f>280 + 120*1.02^(Year - 2014)</f>
        <v>287.35456562628673</v>
      </c>
      <c r="H73">
        <f t="shared" si="2"/>
        <v>0.47343437371324626</v>
      </c>
    </row>
    <row r="74" spans="1:8" x14ac:dyDescent="0.45">
      <c r="A74">
        <f t="shared" si="0"/>
        <v>1874</v>
      </c>
      <c r="B74">
        <v>-0.36799999999999999</v>
      </c>
      <c r="C74">
        <v>288.02199999999999</v>
      </c>
      <c r="D74">
        <v>1360.6</v>
      </c>
      <c r="E74">
        <f t="shared" si="1"/>
        <v>1.3289758069185087E-2</v>
      </c>
      <c r="G74">
        <f>280 + 120*1.02^(Year - 2014)</f>
        <v>287.50165693881246</v>
      </c>
      <c r="H74">
        <f t="shared" si="2"/>
        <v>0.52034306118753193</v>
      </c>
    </row>
    <row r="75" spans="1:8" x14ac:dyDescent="0.45">
      <c r="A75">
        <f t="shared" si="0"/>
        <v>1875</v>
      </c>
      <c r="B75">
        <v>-0.39500000000000002</v>
      </c>
      <c r="C75">
        <v>288.21199999999999</v>
      </c>
      <c r="D75">
        <v>1360.4</v>
      </c>
      <c r="E75">
        <f t="shared" si="1"/>
        <v>1.9672392502058322E-2</v>
      </c>
      <c r="G75">
        <f>280 + 120*1.02^(Year - 2014)</f>
        <v>287.65169007758874</v>
      </c>
      <c r="H75">
        <f t="shared" si="2"/>
        <v>0.56030992241124977</v>
      </c>
    </row>
    <row r="76" spans="1:8" x14ac:dyDescent="0.45">
      <c r="A76">
        <f t="shared" si="0"/>
        <v>1876</v>
      </c>
      <c r="B76">
        <v>-0.38400000000000001</v>
      </c>
      <c r="C76">
        <v>288.40199999999999</v>
      </c>
      <c r="D76">
        <v>1360.4</v>
      </c>
      <c r="E76">
        <f t="shared" si="1"/>
        <v>2.9056092810853085E-2</v>
      </c>
      <c r="G76">
        <f>280 + 120*1.02^(Year - 2014)</f>
        <v>287.80472387914051</v>
      </c>
      <c r="H76">
        <f t="shared" si="2"/>
        <v>0.59727612085947612</v>
      </c>
    </row>
    <row r="77" spans="1:8" x14ac:dyDescent="0.45">
      <c r="A77">
        <f t="shared" si="0"/>
        <v>1877</v>
      </c>
      <c r="B77">
        <v>-7.4999999999999997E-2</v>
      </c>
      <c r="C77">
        <v>288.59300000000002</v>
      </c>
      <c r="D77">
        <v>1360.4</v>
      </c>
      <c r="E77">
        <f t="shared" si="1"/>
        <v>0.33643235916710551</v>
      </c>
      <c r="G77">
        <f>280 + 120*1.02^(Year - 2014)</f>
        <v>287.96081835672328</v>
      </c>
      <c r="H77">
        <f t="shared" si="2"/>
        <v>0.63218164327673776</v>
      </c>
    </row>
    <row r="78" spans="1:8" x14ac:dyDescent="0.45">
      <c r="A78">
        <f t="shared" si="0"/>
        <v>1878</v>
      </c>
      <c r="B78">
        <v>3.5000000000000003E-2</v>
      </c>
      <c r="C78">
        <v>288.78899999999999</v>
      </c>
      <c r="D78">
        <v>1360.4</v>
      </c>
      <c r="E78">
        <f t="shared" si="1"/>
        <v>0.44476723622912362</v>
      </c>
      <c r="G78">
        <f>280 + 120*1.02^(Year - 2014)</f>
        <v>288.12003472385777</v>
      </c>
      <c r="H78">
        <f t="shared" si="2"/>
        <v>0.66896527614221668</v>
      </c>
    </row>
    <row r="79" spans="1:8" x14ac:dyDescent="0.45">
      <c r="A79">
        <f t="shared" si="0"/>
        <v>1879</v>
      </c>
      <c r="B79">
        <v>-0.23</v>
      </c>
      <c r="C79">
        <v>288.99400000000003</v>
      </c>
      <c r="D79">
        <v>1360.3</v>
      </c>
      <c r="E79">
        <f t="shared" si="1"/>
        <v>0.19552686227267055</v>
      </c>
      <c r="G79">
        <f>280 + 120*1.02^(Year - 2014)</f>
        <v>288.2824354183349</v>
      </c>
      <c r="H79">
        <f t="shared" si="2"/>
        <v>0.71156458166512948</v>
      </c>
    </row>
    <row r="80" spans="1:8" x14ac:dyDescent="0.45">
      <c r="A80">
        <f t="shared" si="0"/>
        <v>1880</v>
      </c>
      <c r="B80">
        <v>-0.22700000000000001</v>
      </c>
      <c r="C80">
        <v>289.20999999999998</v>
      </c>
      <c r="D80">
        <v>1360.5</v>
      </c>
      <c r="E80">
        <f t="shared" si="1"/>
        <v>0.16169443757944787</v>
      </c>
      <c r="G80">
        <f>280 + 120*1.02^(Year - 2014)</f>
        <v>288.44808412670159</v>
      </c>
      <c r="H80">
        <f t="shared" si="2"/>
        <v>0.76191587329839194</v>
      </c>
    </row>
    <row r="81" spans="1:8" x14ac:dyDescent="0.45">
      <c r="A81">
        <f t="shared" si="0"/>
        <v>1881</v>
      </c>
      <c r="B81">
        <v>-0.2</v>
      </c>
      <c r="C81">
        <v>289.44</v>
      </c>
      <c r="D81">
        <v>1360.6</v>
      </c>
      <c r="E81">
        <f t="shared" si="1"/>
        <v>0.16924474850767862</v>
      </c>
      <c r="G81">
        <f>280 + 120*1.02^(Year - 2014)</f>
        <v>288.61704580923566</v>
      </c>
      <c r="H81">
        <f t="shared" si="2"/>
        <v>0.82295419076433518</v>
      </c>
    </row>
    <row r="82" spans="1:8" x14ac:dyDescent="0.45">
      <c r="A82">
        <f t="shared" si="0"/>
        <v>1882</v>
      </c>
      <c r="B82">
        <v>-0.21299999999999999</v>
      </c>
      <c r="C82">
        <v>289.68799999999999</v>
      </c>
      <c r="D82">
        <v>1360.5</v>
      </c>
      <c r="E82">
        <f t="shared" si="1"/>
        <v>0.17164421022797791</v>
      </c>
      <c r="G82">
        <f>280 + 120*1.02^(Year - 2014)</f>
        <v>288.78938672542034</v>
      </c>
      <c r="H82">
        <f t="shared" si="2"/>
        <v>0.89861327457964535</v>
      </c>
    </row>
    <row r="83" spans="1:8" x14ac:dyDescent="0.45">
      <c r="A83">
        <f t="shared" si="0"/>
        <v>1883</v>
      </c>
      <c r="B83">
        <v>-0.29599999999999999</v>
      </c>
      <c r="C83">
        <v>289.95600000000002</v>
      </c>
      <c r="D83">
        <v>1360.5</v>
      </c>
      <c r="E83">
        <f t="shared" si="1"/>
        <v>8.6376294378023244E-2</v>
      </c>
      <c r="G83">
        <f>280 + 120*1.02^(Year - 2014)</f>
        <v>288.96517445992879</v>
      </c>
      <c r="H83">
        <f t="shared" si="2"/>
        <v>0.99082554007122781</v>
      </c>
    </row>
    <row r="84" spans="1:8" x14ac:dyDescent="0.45">
      <c r="A84">
        <f t="shared" si="0"/>
        <v>1884</v>
      </c>
      <c r="B84">
        <v>-0.40899999999999997</v>
      </c>
      <c r="C84">
        <v>290.24799999999999</v>
      </c>
      <c r="D84">
        <v>1360.7</v>
      </c>
      <c r="E84">
        <f t="shared" si="1"/>
        <v>-6.4092333479635166E-2</v>
      </c>
      <c r="G84">
        <f>280 + 120*1.02^(Year - 2014)</f>
        <v>289.14447794912735</v>
      </c>
      <c r="H84">
        <f t="shared" si="2"/>
        <v>1.1035220508726411</v>
      </c>
    </row>
    <row r="85" spans="1:8" x14ac:dyDescent="0.45">
      <c r="A85">
        <f t="shared" si="0"/>
        <v>1885</v>
      </c>
      <c r="B85">
        <v>-0.38900000000000001</v>
      </c>
      <c r="C85">
        <v>290.56700000000001</v>
      </c>
      <c r="D85">
        <v>1360.5</v>
      </c>
      <c r="E85">
        <f t="shared" si="1"/>
        <v>-1.1786387866453585E-2</v>
      </c>
      <c r="G85">
        <f>280 + 120*1.02^(Year - 2014)</f>
        <v>289.32736750810989</v>
      </c>
      <c r="H85">
        <f t="shared" si="2"/>
        <v>1.23963249189012</v>
      </c>
    </row>
    <row r="86" spans="1:8" x14ac:dyDescent="0.45">
      <c r="A86">
        <f t="shared" si="0"/>
        <v>1886</v>
      </c>
      <c r="B86">
        <v>-0.36699999999999999</v>
      </c>
      <c r="C86">
        <v>290.91199999999998</v>
      </c>
      <c r="D86">
        <v>1360.4</v>
      </c>
      <c r="E86">
        <f t="shared" ref="E86:E117" si="3">HadCRUT4 - (1.7*LOG2CO2 + (1 - 0.3)*TSI/4)</f>
        <v>2.4803306720030949E-2</v>
      </c>
      <c r="F86">
        <f>AVERAGE($E54:$E118)</f>
        <v>8.5398969888988777E-3</v>
      </c>
      <c r="G86">
        <f>280 + 120*1.02^(Year - 2014)</f>
        <v>289.51391485827207</v>
      </c>
      <c r="H86">
        <f t="shared" ref="H86:H117" si="4">$C86-$G86</f>
        <v>1.3980851417279041</v>
      </c>
    </row>
    <row r="87" spans="1:8" x14ac:dyDescent="0.45">
      <c r="A87">
        <f t="shared" si="0"/>
        <v>1887</v>
      </c>
      <c r="B87">
        <v>-0.41799999999999998</v>
      </c>
      <c r="C87">
        <v>291.27800000000002</v>
      </c>
      <c r="D87">
        <v>1360.3</v>
      </c>
      <c r="E87">
        <f t="shared" si="3"/>
        <v>-1.1780377206825565E-2</v>
      </c>
      <c r="F87">
        <f t="shared" ref="F87:F150" si="5">AVERAGE($E55:$E119)</f>
        <v>5.2753490547114259E-3</v>
      </c>
      <c r="G87">
        <f>280 + 120*1.02^(Year - 2014)</f>
        <v>289.70419315543751</v>
      </c>
      <c r="H87">
        <f t="shared" si="4"/>
        <v>1.5738068445625117</v>
      </c>
    </row>
    <row r="88" spans="1:8" x14ac:dyDescent="0.45">
      <c r="A88">
        <f t="shared" si="0"/>
        <v>1888</v>
      </c>
      <c r="B88">
        <v>-0.307</v>
      </c>
      <c r="C88">
        <v>291.66199999999998</v>
      </c>
      <c r="D88">
        <v>1360.3</v>
      </c>
      <c r="E88">
        <f t="shared" si="3"/>
        <v>9.5988444768285053E-2</v>
      </c>
      <c r="F88">
        <f t="shared" si="5"/>
        <v>3.0285334193320699E-3</v>
      </c>
      <c r="G88">
        <f>280 + 120*1.02^(Year - 2014)</f>
        <v>289.89827701854625</v>
      </c>
      <c r="H88">
        <f t="shared" si="4"/>
        <v>1.763722981453725</v>
      </c>
    </row>
    <row r="89" spans="1:8" x14ac:dyDescent="0.45">
      <c r="A89">
        <f t="shared" si="0"/>
        <v>1889</v>
      </c>
      <c r="B89">
        <v>-0.17100000000000001</v>
      </c>
      <c r="C89">
        <v>292.05799999999999</v>
      </c>
      <c r="D89">
        <v>1360.3</v>
      </c>
      <c r="E89">
        <f t="shared" si="3"/>
        <v>0.22866074501318343</v>
      </c>
      <c r="F89">
        <f t="shared" si="5"/>
        <v>3.2441726240809458E-3</v>
      </c>
      <c r="G89">
        <f>280 + 120*1.02^(Year - 2014)</f>
        <v>290.0962425589172</v>
      </c>
      <c r="H89">
        <f t="shared" si="4"/>
        <v>1.9617574410827956</v>
      </c>
    </row>
    <row r="90" spans="1:8" x14ac:dyDescent="0.45">
      <c r="A90">
        <f t="shared" si="0"/>
        <v>1890</v>
      </c>
      <c r="B90">
        <v>-0.41599999999999998</v>
      </c>
      <c r="C90">
        <v>292.464</v>
      </c>
      <c r="D90">
        <v>1360.3</v>
      </c>
      <c r="E90">
        <f t="shared" si="3"/>
        <v>-1.9746306483094667E-2</v>
      </c>
      <c r="F90">
        <f t="shared" si="5"/>
        <v>3.7599653917024961E-3</v>
      </c>
      <c r="G90">
        <f>280 + 120*1.02^(Year - 2014)</f>
        <v>290.29816741009557</v>
      </c>
      <c r="H90">
        <f t="shared" si="4"/>
        <v>2.1658325899044257</v>
      </c>
    </row>
    <row r="91" spans="1:8" x14ac:dyDescent="0.45">
      <c r="A91">
        <f t="shared" si="0"/>
        <v>1891</v>
      </c>
      <c r="B91">
        <v>-0.33</v>
      </c>
      <c r="C91">
        <v>292.87200000000001</v>
      </c>
      <c r="D91">
        <v>1360.5</v>
      </c>
      <c r="E91">
        <f t="shared" si="3"/>
        <v>2.7834619882542488E-2</v>
      </c>
      <c r="F91">
        <f t="shared" si="5"/>
        <v>5.252471238961564E-3</v>
      </c>
      <c r="G91">
        <f>280 + 120*1.02^(Year - 2014)</f>
        <v>290.50413075829744</v>
      </c>
      <c r="H91">
        <f t="shared" si="4"/>
        <v>2.3678692417025786</v>
      </c>
    </row>
    <row r="92" spans="1:8" x14ac:dyDescent="0.45">
      <c r="A92">
        <f t="shared" si="0"/>
        <v>1892</v>
      </c>
      <c r="B92">
        <v>-0.45500000000000002</v>
      </c>
      <c r="C92">
        <v>293.27800000000002</v>
      </c>
      <c r="D92">
        <v>1360.6</v>
      </c>
      <c r="E92">
        <f t="shared" si="3"/>
        <v>-0.11806296870898142</v>
      </c>
      <c r="F92">
        <f t="shared" si="5"/>
        <v>3.8680200306266382E-3</v>
      </c>
      <c r="G92">
        <f>280 + 120*1.02^(Year - 2014)</f>
        <v>290.71421337346339</v>
      </c>
      <c r="H92">
        <f t="shared" si="4"/>
        <v>2.5637866265366256</v>
      </c>
    </row>
    <row r="93" spans="1:8" x14ac:dyDescent="0.45">
      <c r="A93">
        <f t="shared" si="0"/>
        <v>1893</v>
      </c>
      <c r="B93">
        <v>-0.47299999999999998</v>
      </c>
      <c r="C93">
        <v>293.67700000000002</v>
      </c>
      <c r="D93">
        <v>1360.8</v>
      </c>
      <c r="E93">
        <f t="shared" si="3"/>
        <v>-0.17439739876570248</v>
      </c>
      <c r="F93">
        <f t="shared" si="5"/>
        <v>4.2846151695528365E-3</v>
      </c>
      <c r="G93">
        <f>280 + 120*1.02^(Year - 2014)</f>
        <v>290.92849764093268</v>
      </c>
      <c r="H93">
        <f t="shared" si="4"/>
        <v>2.748502359067345</v>
      </c>
    </row>
    <row r="94" spans="1:8" x14ac:dyDescent="0.45">
      <c r="A94">
        <f t="shared" si="0"/>
        <v>1894</v>
      </c>
      <c r="B94">
        <v>-0.41</v>
      </c>
      <c r="C94">
        <v>294.06299999999999</v>
      </c>
      <c r="D94">
        <v>1360.9</v>
      </c>
      <c r="E94">
        <f t="shared" si="3"/>
        <v>-0.13211887976733383</v>
      </c>
      <c r="F94">
        <f t="shared" si="5"/>
        <v>6.7423233502997785E-3</v>
      </c>
      <c r="G94">
        <f>280 + 120*1.02^(Year - 2014)</f>
        <v>291.14706759375133</v>
      </c>
      <c r="H94">
        <f t="shared" si="4"/>
        <v>2.9159324062486576</v>
      </c>
    </row>
    <row r="95" spans="1:8" x14ac:dyDescent="0.45">
      <c r="A95">
        <f t="shared" si="0"/>
        <v>1895</v>
      </c>
      <c r="B95">
        <v>-0.39</v>
      </c>
      <c r="C95">
        <v>294.43200000000002</v>
      </c>
      <c r="D95">
        <v>1360.8</v>
      </c>
      <c r="E95">
        <f t="shared" si="3"/>
        <v>-9.7694531107602622E-2</v>
      </c>
      <c r="F95">
        <f t="shared" si="5"/>
        <v>8.3050765572337936E-3</v>
      </c>
      <c r="G95">
        <f>280 + 120*1.02^(Year - 2014)</f>
        <v>291.37000894562635</v>
      </c>
      <c r="H95">
        <f t="shared" si="4"/>
        <v>3.0619910543736637</v>
      </c>
    </row>
    <row r="96" spans="1:8" x14ac:dyDescent="0.45">
      <c r="A96">
        <f t="shared" si="0"/>
        <v>1896</v>
      </c>
      <c r="B96">
        <v>-0.186</v>
      </c>
      <c r="C96">
        <v>294.77600000000001</v>
      </c>
      <c r="D96">
        <v>1360.6</v>
      </c>
      <c r="E96">
        <f t="shared" si="3"/>
        <v>0.1384416647493098</v>
      </c>
      <c r="F96">
        <f t="shared" si="5"/>
        <v>6.3683475033184771E-3</v>
      </c>
      <c r="G96">
        <f>280 + 120*1.02^(Year - 2014)</f>
        <v>291.5974091245389</v>
      </c>
      <c r="H96">
        <f t="shared" si="4"/>
        <v>3.1785908754611114</v>
      </c>
    </row>
    <row r="97" spans="1:8" x14ac:dyDescent="0.45">
      <c r="A97">
        <f t="shared" si="0"/>
        <v>1897</v>
      </c>
      <c r="B97">
        <v>-0.20599999999999999</v>
      </c>
      <c r="C97">
        <v>295.09300000000002</v>
      </c>
      <c r="D97">
        <v>1360.4</v>
      </c>
      <c r="E97">
        <f t="shared" si="3"/>
        <v>0.15080559324058337</v>
      </c>
      <c r="F97">
        <f t="shared" si="5"/>
        <v>5.7664712748395465E-3</v>
      </c>
      <c r="G97">
        <f>280 + 120*1.02^(Year - 2014)</f>
        <v>291.82935730702968</v>
      </c>
      <c r="H97">
        <f t="shared" si="4"/>
        <v>3.2636426929703362</v>
      </c>
    </row>
    <row r="98" spans="1:8" x14ac:dyDescent="0.45">
      <c r="A98">
        <f t="shared" si="0"/>
        <v>1898</v>
      </c>
      <c r="B98">
        <v>-0.41199999999999998</v>
      </c>
      <c r="C98">
        <v>295.387</v>
      </c>
      <c r="D98">
        <v>1360.4</v>
      </c>
      <c r="E98">
        <f t="shared" si="3"/>
        <v>-5.7636687754609894E-2</v>
      </c>
      <c r="F98">
        <f t="shared" si="5"/>
        <v>4.826868830436119E-3</v>
      </c>
      <c r="G98">
        <f>280 + 120*1.02^(Year - 2014)</f>
        <v>292.06594445317023</v>
      </c>
      <c r="H98">
        <f t="shared" si="4"/>
        <v>3.3210555468297684</v>
      </c>
    </row>
    <row r="99" spans="1:8" x14ac:dyDescent="0.45">
      <c r="A99">
        <f t="shared" si="0"/>
        <v>1899</v>
      </c>
      <c r="B99">
        <v>-0.28899999999999998</v>
      </c>
      <c r="C99">
        <v>295.66300000000001</v>
      </c>
      <c r="D99">
        <v>1360.3</v>
      </c>
      <c r="E99">
        <f t="shared" si="3"/>
        <v>8.0572769779000186E-2</v>
      </c>
      <c r="F99">
        <f t="shared" si="5"/>
        <v>4.192218576184281E-3</v>
      </c>
      <c r="G99">
        <f>280 + 120*1.02^(Year - 2014)</f>
        <v>292.30726334223368</v>
      </c>
      <c r="H99">
        <f t="shared" si="4"/>
        <v>3.3557366577663288</v>
      </c>
    </row>
    <row r="100" spans="1:8" x14ac:dyDescent="0.45">
      <c r="A100">
        <f t="shared" si="0"/>
        <v>1900</v>
      </c>
      <c r="B100">
        <v>-0.20300000000000001</v>
      </c>
      <c r="C100">
        <v>295.92899999999997</v>
      </c>
      <c r="D100">
        <v>1360.3</v>
      </c>
      <c r="E100">
        <f t="shared" si="3"/>
        <v>0.16436724049038753</v>
      </c>
      <c r="F100">
        <f t="shared" si="5"/>
        <v>3.8358495032466012E-3</v>
      </c>
      <c r="G100">
        <f>280 + 120*1.02^(Year - 2014)</f>
        <v>292.5534086090783</v>
      </c>
      <c r="H100">
        <f t="shared" si="4"/>
        <v>3.3755913909216702</v>
      </c>
    </row>
    <row r="101" spans="1:8" x14ac:dyDescent="0.45">
      <c r="A101">
        <f t="shared" si="0"/>
        <v>1901</v>
      </c>
      <c r="B101">
        <v>-0.25900000000000001</v>
      </c>
      <c r="C101">
        <v>296.19200000000001</v>
      </c>
      <c r="D101">
        <v>1360.3</v>
      </c>
      <c r="E101">
        <f t="shared" si="3"/>
        <v>0.10618853378956322</v>
      </c>
      <c r="F101">
        <f t="shared" si="5"/>
        <v>8.9260582450822849E-4</v>
      </c>
      <c r="G101">
        <f>280 + 120*1.02^(Year - 2014)</f>
        <v>292.80447678125989</v>
      </c>
      <c r="H101">
        <f t="shared" si="4"/>
        <v>3.3875232187401139</v>
      </c>
    </row>
    <row r="102" spans="1:8" x14ac:dyDescent="0.45">
      <c r="A102">
        <f t="shared" si="0"/>
        <v>1902</v>
      </c>
      <c r="B102">
        <v>-0.40200000000000002</v>
      </c>
      <c r="C102">
        <v>296.45999999999998</v>
      </c>
      <c r="D102">
        <v>1360.3</v>
      </c>
      <c r="E102">
        <f t="shared" si="3"/>
        <v>-3.9029604022953912E-2</v>
      </c>
      <c r="F102">
        <f t="shared" si="5"/>
        <v>7.5027845146989299E-4</v>
      </c>
      <c r="G102">
        <f>280 + 120*1.02^(Year - 2014)</f>
        <v>293.06056631688512</v>
      </c>
      <c r="H102">
        <f t="shared" si="4"/>
        <v>3.3994336831148644</v>
      </c>
    </row>
    <row r="103" spans="1:8" x14ac:dyDescent="0.45">
      <c r="A103">
        <f t="shared" si="0"/>
        <v>1903</v>
      </c>
      <c r="B103">
        <v>-0.47899999999999998</v>
      </c>
      <c r="C103">
        <v>296.74099999999999</v>
      </c>
      <c r="D103">
        <v>1360.5</v>
      </c>
      <c r="E103">
        <f t="shared" si="3"/>
        <v>-0.15335318565071132</v>
      </c>
      <c r="F103">
        <f t="shared" si="5"/>
        <v>3.5033121677249856E-4</v>
      </c>
      <c r="G103">
        <f>280 + 120*1.02^(Year - 2014)</f>
        <v>293.32177764322279</v>
      </c>
      <c r="H103">
        <f t="shared" si="4"/>
        <v>3.4192223567771975</v>
      </c>
    </row>
    <row r="104" spans="1:8" x14ac:dyDescent="0.45">
      <c r="A104">
        <f t="shared" si="0"/>
        <v>1904</v>
      </c>
      <c r="B104">
        <v>-0.52</v>
      </c>
      <c r="C104">
        <v>297.03899999999999</v>
      </c>
      <c r="D104">
        <v>1360.7</v>
      </c>
      <c r="E104">
        <f t="shared" si="3"/>
        <v>-0.231814937037012</v>
      </c>
      <c r="F104">
        <f t="shared" si="5"/>
        <v>-2.7475618478214891E-5</v>
      </c>
      <c r="G104">
        <f>280 + 120*1.02^(Year - 2014)</f>
        <v>293.58821319608728</v>
      </c>
      <c r="H104">
        <f t="shared" si="4"/>
        <v>3.4507868039127061</v>
      </c>
    </row>
    <row r="105" spans="1:8" x14ac:dyDescent="0.45">
      <c r="A105">
        <f t="shared" ref="A105:A168" si="6">1800 + ROW()</f>
        <v>1905</v>
      </c>
      <c r="B105">
        <v>-0.377</v>
      </c>
      <c r="C105">
        <v>297.35599999999999</v>
      </c>
      <c r="D105">
        <v>1360.6</v>
      </c>
      <c r="E105">
        <f t="shared" si="3"/>
        <v>-7.3930936267283087E-2</v>
      </c>
      <c r="F105">
        <f t="shared" si="5"/>
        <v>-4.8804994398362396E-4</v>
      </c>
      <c r="G105">
        <f>280 + 120*1.02^(Year - 2014)</f>
        <v>293.85997746000902</v>
      </c>
      <c r="H105">
        <f t="shared" si="4"/>
        <v>3.4960225399909746</v>
      </c>
    </row>
    <row r="106" spans="1:8" x14ac:dyDescent="0.45">
      <c r="A106">
        <f t="shared" si="6"/>
        <v>1906</v>
      </c>
      <c r="B106">
        <v>-0.28299999999999997</v>
      </c>
      <c r="C106">
        <v>297.69</v>
      </c>
      <c r="D106">
        <v>1360.8</v>
      </c>
      <c r="E106">
        <f t="shared" si="3"/>
        <v>-1.7684210233488484E-2</v>
      </c>
      <c r="F106">
        <f t="shared" si="5"/>
        <v>2.6390909009113794E-4</v>
      </c>
      <c r="G106">
        <f>280 + 120*1.02^(Year - 2014)</f>
        <v>294.13717700920915</v>
      </c>
      <c r="H106">
        <f t="shared" si="4"/>
        <v>3.552822990790844</v>
      </c>
    </row>
    <row r="107" spans="1:8" x14ac:dyDescent="0.45">
      <c r="A107">
        <f t="shared" si="6"/>
        <v>1907</v>
      </c>
      <c r="B107">
        <v>-0.46500000000000002</v>
      </c>
      <c r="C107">
        <v>298.03899999999999</v>
      </c>
      <c r="D107">
        <v>1360.7</v>
      </c>
      <c r="E107">
        <f t="shared" si="3"/>
        <v>-0.1850578358776534</v>
      </c>
      <c r="F107">
        <f t="shared" si="5"/>
        <v>1.0164613529415399E-3</v>
      </c>
      <c r="G107">
        <f>280 + 120*1.02^(Year - 2014)</f>
        <v>294.41992054939334</v>
      </c>
      <c r="H107">
        <f t="shared" si="4"/>
        <v>3.6190794506066482</v>
      </c>
    </row>
    <row r="108" spans="1:8" x14ac:dyDescent="0.45">
      <c r="A108">
        <f t="shared" si="6"/>
        <v>1908</v>
      </c>
      <c r="B108">
        <v>-0.51100000000000001</v>
      </c>
      <c r="C108">
        <v>298.399</v>
      </c>
      <c r="D108">
        <v>1360.7</v>
      </c>
      <c r="E108">
        <f t="shared" si="3"/>
        <v>-0.23401851065774754</v>
      </c>
      <c r="F108">
        <f t="shared" si="5"/>
        <v>2.9265898825934045E-3</v>
      </c>
      <c r="G108">
        <f>280 + 120*1.02^(Year - 2014)</f>
        <v>294.70831896038123</v>
      </c>
      <c r="H108">
        <f t="shared" si="4"/>
        <v>3.6906810396187666</v>
      </c>
    </row>
    <row r="109" spans="1:8" x14ac:dyDescent="0.45">
      <c r="A109">
        <f t="shared" si="6"/>
        <v>1909</v>
      </c>
      <c r="B109">
        <v>-0.52200000000000002</v>
      </c>
      <c r="C109">
        <v>298.767</v>
      </c>
      <c r="D109">
        <v>1360.6</v>
      </c>
      <c r="E109">
        <f t="shared" si="3"/>
        <v>-0.23054128868537427</v>
      </c>
      <c r="F109">
        <f t="shared" si="5"/>
        <v>5.0290815149242425E-3</v>
      </c>
      <c r="G109">
        <f>280 + 120*1.02^(Year - 2014)</f>
        <v>295.00248533958887</v>
      </c>
      <c r="H109">
        <f t="shared" si="4"/>
        <v>3.7645146604111233</v>
      </c>
    </row>
    <row r="110" spans="1:8" x14ac:dyDescent="0.45">
      <c r="A110">
        <f t="shared" si="6"/>
        <v>1910</v>
      </c>
      <c r="B110">
        <v>-0.49</v>
      </c>
      <c r="C110">
        <v>299.14</v>
      </c>
      <c r="D110">
        <v>1360.5</v>
      </c>
      <c r="E110">
        <f t="shared" si="3"/>
        <v>-0.18410133997799338</v>
      </c>
      <c r="F110">
        <f t="shared" si="5"/>
        <v>1.9275906278663848E-3</v>
      </c>
      <c r="G110">
        <f>280 + 120*1.02^(Year - 2014)</f>
        <v>295.30253504638063</v>
      </c>
      <c r="H110">
        <f t="shared" si="4"/>
        <v>3.8374649536193601</v>
      </c>
    </row>
    <row r="111" spans="1:8" x14ac:dyDescent="0.45">
      <c r="A111">
        <f t="shared" si="6"/>
        <v>1911</v>
      </c>
      <c r="B111">
        <v>-0.54400000000000004</v>
      </c>
      <c r="C111">
        <v>299.52</v>
      </c>
      <c r="D111">
        <v>1360.4</v>
      </c>
      <c r="E111">
        <f t="shared" si="3"/>
        <v>-0.22371489732803129</v>
      </c>
      <c r="F111">
        <f t="shared" si="5"/>
        <v>-1.9666269518319956E-3</v>
      </c>
      <c r="G111">
        <f>280 + 120*1.02^(Year - 2014)</f>
        <v>295.60858574730827</v>
      </c>
      <c r="H111">
        <f t="shared" si="4"/>
        <v>3.9114142526917135</v>
      </c>
    </row>
    <row r="112" spans="1:8" x14ac:dyDescent="0.45">
      <c r="A112">
        <f t="shared" si="6"/>
        <v>1912</v>
      </c>
      <c r="B112">
        <v>-0.437</v>
      </c>
      <c r="C112">
        <v>299.911</v>
      </c>
      <c r="D112">
        <v>1360.3</v>
      </c>
      <c r="E112">
        <f t="shared" si="3"/>
        <v>-0.10241446334872922</v>
      </c>
      <c r="F112">
        <f t="shared" si="5"/>
        <v>-3.5077621656829885E-5</v>
      </c>
      <c r="G112">
        <f>280 + 120*1.02^(Year - 2014)</f>
        <v>295.92075746225441</v>
      </c>
      <c r="H112">
        <f t="shared" si="4"/>
        <v>3.990242537745587</v>
      </c>
    </row>
    <row r="113" spans="1:8" x14ac:dyDescent="0.45">
      <c r="A113">
        <f t="shared" si="6"/>
        <v>1913</v>
      </c>
      <c r="B113">
        <v>-0.42399999999999999</v>
      </c>
      <c r="C113">
        <v>300.31200000000001</v>
      </c>
      <c r="D113">
        <v>1360.3</v>
      </c>
      <c r="E113">
        <f t="shared" si="3"/>
        <v>-9.2691529891318292E-2</v>
      </c>
      <c r="F113">
        <f t="shared" si="5"/>
        <v>3.2203657277475485E-5</v>
      </c>
      <c r="G113">
        <f>280 + 120*1.02^(Year - 2014)</f>
        <v>296.2391726114995</v>
      </c>
      <c r="H113">
        <f t="shared" si="4"/>
        <v>4.0728273885005137</v>
      </c>
    </row>
    <row r="114" spans="1:8" x14ac:dyDescent="0.45">
      <c r="A114">
        <f t="shared" si="6"/>
        <v>1914</v>
      </c>
      <c r="B114">
        <v>-0.24399999999999999</v>
      </c>
      <c r="C114">
        <v>300.72199999999998</v>
      </c>
      <c r="D114">
        <v>1360.4</v>
      </c>
      <c r="E114">
        <f t="shared" si="3"/>
        <v>6.6462374548423631E-2</v>
      </c>
      <c r="F114">
        <f t="shared" si="5"/>
        <v>-2.0478306392397033E-3</v>
      </c>
      <c r="G114">
        <f>280 + 120*1.02^(Year - 2014)</f>
        <v>296.56395606372951</v>
      </c>
      <c r="H114">
        <f t="shared" si="4"/>
        <v>4.1580439362704738</v>
      </c>
    </row>
    <row r="115" spans="1:8" x14ac:dyDescent="0.45">
      <c r="A115">
        <f t="shared" si="6"/>
        <v>1915</v>
      </c>
      <c r="B115">
        <v>-0.14099999999999999</v>
      </c>
      <c r="C115">
        <v>301.13900000000001</v>
      </c>
      <c r="D115">
        <v>1360.7</v>
      </c>
      <c r="E115">
        <f t="shared" si="3"/>
        <v>0.11356382678362539</v>
      </c>
      <c r="F115">
        <f t="shared" si="5"/>
        <v>-4.4817579480678086E-3</v>
      </c>
      <c r="G115">
        <f>280 + 120*1.02^(Year - 2014)</f>
        <v>296.89523518500408</v>
      </c>
      <c r="H115">
        <f t="shared" si="4"/>
        <v>4.2437648149959273</v>
      </c>
    </row>
    <row r="116" spans="1:8" x14ac:dyDescent="0.45">
      <c r="A116">
        <f t="shared" si="6"/>
        <v>1916</v>
      </c>
      <c r="B116">
        <v>-0.38300000000000001</v>
      </c>
      <c r="C116">
        <v>301.55900000000003</v>
      </c>
      <c r="D116">
        <v>1361</v>
      </c>
      <c r="E116">
        <f t="shared" si="3"/>
        <v>-0.18435441726542259</v>
      </c>
      <c r="F116">
        <f t="shared" si="5"/>
        <v>-5.9076385100031289E-3</v>
      </c>
      <c r="G116">
        <f>280 + 120*1.02^(Year - 2014)</f>
        <v>297.23313988870416</v>
      </c>
      <c r="H116">
        <f t="shared" si="4"/>
        <v>4.3258601112958672</v>
      </c>
    </row>
    <row r="117" spans="1:8" x14ac:dyDescent="0.45">
      <c r="A117">
        <f t="shared" si="6"/>
        <v>1917</v>
      </c>
      <c r="B117">
        <v>-0.46800000000000003</v>
      </c>
      <c r="C117">
        <v>301.98</v>
      </c>
      <c r="D117">
        <v>1361.2</v>
      </c>
      <c r="E117">
        <f t="shared" si="3"/>
        <v>-0.30777602550693445</v>
      </c>
      <c r="F117">
        <f t="shared" si="5"/>
        <v>-5.3098969493955419E-3</v>
      </c>
      <c r="G117">
        <f>280 + 120*1.02^(Year - 2014)</f>
        <v>297.57780268647826</v>
      </c>
      <c r="H117">
        <f t="shared" si="4"/>
        <v>4.4021973135217536</v>
      </c>
    </row>
    <row r="118" spans="1:8" x14ac:dyDescent="0.45">
      <c r="A118">
        <f t="shared" si="6"/>
        <v>1918</v>
      </c>
      <c r="B118">
        <v>-0.33300000000000002</v>
      </c>
      <c r="C118">
        <v>302.39699999999999</v>
      </c>
      <c r="D118">
        <v>1361.1</v>
      </c>
      <c r="E118">
        <f t="shared" ref="E118:E149" si="7">HadCRUT4 - (1.7*LOG2CO2 + (1 - 0.3)*TSI/4)</f>
        <v>-0.15866042523349588</v>
      </c>
      <c r="F118">
        <f t="shared" si="5"/>
        <v>-6.2576721003211036E-3</v>
      </c>
      <c r="G118">
        <f>280 + 120*1.02^(Year - 2014)</f>
        <v>297.92935874020782</v>
      </c>
      <c r="H118">
        <f t="shared" ref="H118:H149" si="8">$C118-$G118</f>
        <v>4.467641259792174</v>
      </c>
    </row>
    <row r="119" spans="1:8" x14ac:dyDescent="0.45">
      <c r="A119">
        <f t="shared" si="6"/>
        <v>1919</v>
      </c>
      <c r="B119">
        <v>-0.27500000000000002</v>
      </c>
      <c r="C119">
        <v>302.80900000000003</v>
      </c>
      <c r="D119">
        <v>1360.8</v>
      </c>
      <c r="E119">
        <f t="shared" si="7"/>
        <v>-5.14996643115474E-2</v>
      </c>
      <c r="F119">
        <f t="shared" si="5"/>
        <v>-5.1281713149868204E-3</v>
      </c>
      <c r="G119">
        <f>280 + 120*1.02^(Year - 2014)</f>
        <v>298.28794591501196</v>
      </c>
      <c r="H119">
        <f t="shared" si="8"/>
        <v>4.5210540849880658</v>
      </c>
    </row>
    <row r="120" spans="1:8" x14ac:dyDescent="0.45">
      <c r="A120">
        <f t="shared" si="6"/>
        <v>1920</v>
      </c>
      <c r="B120">
        <v>-0.247</v>
      </c>
      <c r="C120">
        <v>303.21199999999999</v>
      </c>
      <c r="D120">
        <v>1360.6</v>
      </c>
      <c r="E120">
        <f t="shared" si="7"/>
        <v>8.2384338130897516E-3</v>
      </c>
      <c r="F120">
        <f t="shared" si="5"/>
        <v>-2.2381980504395126E-3</v>
      </c>
      <c r="G120">
        <f>280 + 120*1.02^(Year - 2014)</f>
        <v>298.65370483331219</v>
      </c>
      <c r="H120">
        <f t="shared" si="8"/>
        <v>4.5582951666877989</v>
      </c>
    </row>
    <row r="121" spans="1:8" x14ac:dyDescent="0.45">
      <c r="A121">
        <f t="shared" si="6"/>
        <v>1921</v>
      </c>
      <c r="B121">
        <v>-0.187</v>
      </c>
      <c r="C121">
        <v>303.608</v>
      </c>
      <c r="D121">
        <v>1360.5</v>
      </c>
      <c r="E121">
        <f t="shared" si="7"/>
        <v>8.2537410645096454E-2</v>
      </c>
      <c r="F121">
        <f t="shared" si="5"/>
        <v>2.8664020456413143E-4</v>
      </c>
      <c r="G121">
        <f>280 + 120*1.02^(Year - 2014)</f>
        <v>299.02677892997843</v>
      </c>
      <c r="H121">
        <f t="shared" si="8"/>
        <v>4.5812210700215701</v>
      </c>
    </row>
    <row r="122" spans="1:8" x14ac:dyDescent="0.45">
      <c r="A122">
        <f t="shared" si="6"/>
        <v>1922</v>
      </c>
      <c r="B122">
        <v>-0.30199999999999999</v>
      </c>
      <c r="C122">
        <v>303.99900000000002</v>
      </c>
      <c r="D122">
        <v>1360.4</v>
      </c>
      <c r="E122">
        <f t="shared" si="7"/>
        <v>-1.8119101791570558E-2</v>
      </c>
      <c r="F122">
        <f t="shared" si="5"/>
        <v>-2.7496262331299032E-3</v>
      </c>
      <c r="G122">
        <f>280 + 120*1.02^(Year - 2014)</f>
        <v>299.407314508578</v>
      </c>
      <c r="H122">
        <f t="shared" si="8"/>
        <v>4.5916854914220266</v>
      </c>
    </row>
    <row r="123" spans="1:8" x14ac:dyDescent="0.45">
      <c r="A123">
        <f t="shared" si="6"/>
        <v>1923</v>
      </c>
      <c r="B123">
        <v>-0.27600000000000002</v>
      </c>
      <c r="C123">
        <v>304.38600000000002</v>
      </c>
      <c r="D123">
        <v>1360.4</v>
      </c>
      <c r="E123">
        <f t="shared" si="7"/>
        <v>4.760672708389202E-3</v>
      </c>
      <c r="F123">
        <f t="shared" si="5"/>
        <v>-3.4897286538243077E-3</v>
      </c>
      <c r="G123">
        <f>280 + 120*1.02^(Year - 2014)</f>
        <v>299.79546079874956</v>
      </c>
      <c r="H123">
        <f t="shared" si="8"/>
        <v>4.5905392012504649</v>
      </c>
    </row>
    <row r="124" spans="1:8" x14ac:dyDescent="0.45">
      <c r="A124">
        <f t="shared" si="6"/>
        <v>1924</v>
      </c>
      <c r="B124">
        <v>-0.29399999999999998</v>
      </c>
      <c r="C124">
        <v>304.77100000000002</v>
      </c>
      <c r="D124">
        <v>1360.5</v>
      </c>
      <c r="E124">
        <f t="shared" si="7"/>
        <v>-3.3839493685440758E-2</v>
      </c>
      <c r="F124">
        <f t="shared" si="5"/>
        <v>-7.5466437207869835E-3</v>
      </c>
      <c r="G124">
        <f>280 + 120*1.02^(Year - 2014)</f>
        <v>300.19137001472455</v>
      </c>
      <c r="H124">
        <f t="shared" si="8"/>
        <v>4.5796299852754601</v>
      </c>
    </row>
    <row r="125" spans="1:8" x14ac:dyDescent="0.45">
      <c r="A125">
        <f t="shared" si="6"/>
        <v>1925</v>
      </c>
      <c r="B125">
        <v>-0.215</v>
      </c>
      <c r="C125">
        <v>305.15199999999999</v>
      </c>
      <c r="D125">
        <v>1360.7</v>
      </c>
      <c r="E125">
        <f t="shared" si="7"/>
        <v>7.0964024866058406E-3</v>
      </c>
      <c r="F125">
        <f t="shared" si="5"/>
        <v>-6.7643691556955711E-3</v>
      </c>
      <c r="G125">
        <f>280 + 120*1.02^(Year - 2014)</f>
        <v>300.59519741501907</v>
      </c>
      <c r="H125">
        <f t="shared" si="8"/>
        <v>4.5568025849809146</v>
      </c>
    </row>
    <row r="126" spans="1:8" x14ac:dyDescent="0.45">
      <c r="A126">
        <f t="shared" si="6"/>
        <v>1926</v>
      </c>
      <c r="B126">
        <v>-0.108</v>
      </c>
      <c r="C126">
        <v>305.529</v>
      </c>
      <c r="D126">
        <v>1360.8</v>
      </c>
      <c r="E126">
        <f t="shared" si="7"/>
        <v>9.3568231087256856E-2</v>
      </c>
      <c r="F126">
        <f t="shared" si="5"/>
        <v>-4.3643224318802003E-3</v>
      </c>
      <c r="G126">
        <f>280 + 120*1.02^(Year - 2014)</f>
        <v>301.00710136331946</v>
      </c>
      <c r="H126">
        <f t="shared" si="8"/>
        <v>4.5218986366805325</v>
      </c>
    </row>
    <row r="127" spans="1:8" x14ac:dyDescent="0.45">
      <c r="A127">
        <f t="shared" si="6"/>
        <v>1927</v>
      </c>
      <c r="B127">
        <v>-0.21</v>
      </c>
      <c r="C127">
        <v>305.90199999999999</v>
      </c>
      <c r="D127">
        <v>1361</v>
      </c>
      <c r="E127">
        <f t="shared" si="7"/>
        <v>-4.642413612642371E-2</v>
      </c>
      <c r="F127">
        <f t="shared" si="5"/>
        <v>-2.322507193023288E-3</v>
      </c>
      <c r="G127">
        <f>280 + 120*1.02^(Year - 2014)</f>
        <v>301.42724339058583</v>
      </c>
      <c r="H127">
        <f t="shared" si="8"/>
        <v>4.4747566094141575</v>
      </c>
    </row>
    <row r="128" spans="1:8" x14ac:dyDescent="0.45">
      <c r="A128">
        <f t="shared" si="6"/>
        <v>1928</v>
      </c>
      <c r="B128">
        <v>-0.20599999999999999</v>
      </c>
      <c r="C128">
        <v>306.26900000000001</v>
      </c>
      <c r="D128">
        <v>1360.9</v>
      </c>
      <c r="E128">
        <f t="shared" si="7"/>
        <v>-2.7864809708966404E-2</v>
      </c>
      <c r="F128">
        <f t="shared" si="5"/>
        <v>-1.3612006788257026E-3</v>
      </c>
      <c r="G128">
        <f>280 + 120*1.02^(Year - 2014)</f>
        <v>301.85578825839752</v>
      </c>
      <c r="H128">
        <f t="shared" si="8"/>
        <v>4.4132117416024812</v>
      </c>
    </row>
    <row r="129" spans="1:8" x14ac:dyDescent="0.45">
      <c r="A129">
        <f t="shared" si="6"/>
        <v>1929</v>
      </c>
      <c r="B129">
        <v>-0.35</v>
      </c>
      <c r="C129">
        <v>306.63099999999997</v>
      </c>
      <c r="D129">
        <v>1360.8</v>
      </c>
      <c r="E129">
        <f t="shared" si="7"/>
        <v>-0.15726196954383603</v>
      </c>
      <c r="F129">
        <f t="shared" si="5"/>
        <v>-1.695618475573578E-3</v>
      </c>
      <c r="G129">
        <f>280 + 120*1.02^(Year - 2014)</f>
        <v>302.29290402356548</v>
      </c>
      <c r="H129">
        <f t="shared" si="8"/>
        <v>4.338095976434488</v>
      </c>
    </row>
    <row r="130" spans="1:8" x14ac:dyDescent="0.45">
      <c r="A130">
        <f t="shared" si="6"/>
        <v>1930</v>
      </c>
      <c r="B130">
        <v>-0.13700000000000001</v>
      </c>
      <c r="C130">
        <v>306.98700000000002</v>
      </c>
      <c r="D130">
        <v>1360.8</v>
      </c>
      <c r="E130">
        <f t="shared" si="7"/>
        <v>5.2892223662009297E-2</v>
      </c>
      <c r="F130">
        <f t="shared" si="5"/>
        <v>-2.1333825831038968E-3</v>
      </c>
      <c r="G130">
        <f>280 + 120*1.02^(Year - 2014)</f>
        <v>302.73876210403682</v>
      </c>
      <c r="H130">
        <f t="shared" si="8"/>
        <v>4.2482378959632001</v>
      </c>
    </row>
    <row r="131" spans="1:8" x14ac:dyDescent="0.45">
      <c r="A131">
        <f t="shared" si="6"/>
        <v>1931</v>
      </c>
      <c r="B131">
        <v>-8.6999999999999994E-2</v>
      </c>
      <c r="C131">
        <v>307.33800000000002</v>
      </c>
      <c r="D131">
        <v>1360.7</v>
      </c>
      <c r="E131">
        <f t="shared" si="7"/>
        <v>0.11758961519066555</v>
      </c>
      <c r="F131">
        <f t="shared" si="5"/>
        <v>1.3415113793457359E-3</v>
      </c>
      <c r="G131">
        <f>280 + 120*1.02^(Year - 2014)</f>
        <v>303.19353734611752</v>
      </c>
      <c r="H131">
        <f t="shared" si="8"/>
        <v>4.1444626538824991</v>
      </c>
    </row>
    <row r="132" spans="1:8" x14ac:dyDescent="0.45">
      <c r="A132">
        <f t="shared" si="6"/>
        <v>1932</v>
      </c>
      <c r="B132">
        <v>-0.13700000000000001</v>
      </c>
      <c r="C132">
        <v>307.68599999999998</v>
      </c>
      <c r="D132">
        <v>1360.6</v>
      </c>
      <c r="E132">
        <f t="shared" si="7"/>
        <v>8.2314118698595895E-2</v>
      </c>
      <c r="F132">
        <f t="shared" si="5"/>
        <v>-1.5697597282897493E-3</v>
      </c>
      <c r="G132">
        <f>280 + 120*1.02^(Year - 2014)</f>
        <v>303.65740809303992</v>
      </c>
      <c r="H132">
        <f t="shared" si="8"/>
        <v>4.0285919069600595</v>
      </c>
    </row>
    <row r="133" spans="1:8" x14ac:dyDescent="0.45">
      <c r="A133">
        <f t="shared" si="6"/>
        <v>1933</v>
      </c>
      <c r="B133">
        <v>-0.27300000000000002</v>
      </c>
      <c r="C133">
        <v>308.029</v>
      </c>
      <c r="D133">
        <v>1360.5</v>
      </c>
      <c r="E133">
        <f t="shared" si="7"/>
        <v>-3.8918429851848985E-2</v>
      </c>
      <c r="F133">
        <f t="shared" si="5"/>
        <v>-4.8573876920319833E-3</v>
      </c>
      <c r="G133">
        <f>280 + 120*1.02^(Year - 2014)</f>
        <v>304.13055625490068</v>
      </c>
      <c r="H133">
        <f t="shared" si="8"/>
        <v>3.8984437450993141</v>
      </c>
    </row>
    <row r="134" spans="1:8" x14ac:dyDescent="0.45">
      <c r="A134">
        <f t="shared" si="6"/>
        <v>1934</v>
      </c>
      <c r="B134">
        <v>-0.13100000000000001</v>
      </c>
      <c r="C134">
        <v>308.37</v>
      </c>
      <c r="D134">
        <v>1360.6</v>
      </c>
      <c r="E134">
        <f t="shared" si="7"/>
        <v>8.2867969378141337E-2</v>
      </c>
      <c r="F134">
        <f t="shared" si="5"/>
        <v>-6.7803380524698482E-3</v>
      </c>
      <c r="G134">
        <f>280 + 120*1.02^(Year - 2014)</f>
        <v>304.61316737999869</v>
      </c>
      <c r="H134">
        <f t="shared" si="8"/>
        <v>3.7568326200013189</v>
      </c>
    </row>
    <row r="135" spans="1:8" x14ac:dyDescent="0.45">
      <c r="A135">
        <f t="shared" si="6"/>
        <v>1935</v>
      </c>
      <c r="B135">
        <v>-0.17799999999999999</v>
      </c>
      <c r="C135">
        <v>308.70499999999998</v>
      </c>
      <c r="D135">
        <v>1360.8</v>
      </c>
      <c r="E135">
        <f t="shared" si="7"/>
        <v>-1.7949643219918876E-3</v>
      </c>
      <c r="F135">
        <f t="shared" si="5"/>
        <v>-7.2042115519038831E-3</v>
      </c>
      <c r="G135">
        <f>280 + 120*1.02^(Year - 2014)</f>
        <v>305.10543072759867</v>
      </c>
      <c r="H135">
        <f t="shared" si="8"/>
        <v>3.5995692724013111</v>
      </c>
    </row>
    <row r="136" spans="1:8" x14ac:dyDescent="0.45">
      <c r="A136">
        <f t="shared" si="6"/>
        <v>1936</v>
      </c>
      <c r="B136">
        <v>-0.14699999999999999</v>
      </c>
      <c r="C136">
        <v>309.03100000000001</v>
      </c>
      <c r="D136">
        <v>1361.2</v>
      </c>
      <c r="E136">
        <f t="shared" si="7"/>
        <v>-4.3383583621791302E-2</v>
      </c>
      <c r="F136">
        <f t="shared" si="5"/>
        <v>-6.8475172285972939E-3</v>
      </c>
      <c r="G136">
        <f>280 + 120*1.02^(Year - 2014)</f>
        <v>305.60753934215063</v>
      </c>
      <c r="H136">
        <f t="shared" si="8"/>
        <v>3.4234606578493754</v>
      </c>
    </row>
    <row r="137" spans="1:8" x14ac:dyDescent="0.45">
      <c r="A137">
        <f t="shared" si="6"/>
        <v>1937</v>
      </c>
      <c r="B137">
        <v>-2.5999999999999999E-2</v>
      </c>
      <c r="C137">
        <v>309.34300000000002</v>
      </c>
      <c r="D137">
        <v>1361.2</v>
      </c>
      <c r="E137">
        <f t="shared" si="7"/>
        <v>7.5141520879302634E-2</v>
      </c>
      <c r="F137">
        <f t="shared" si="5"/>
        <v>-3.4359110807634431E-3</v>
      </c>
      <c r="G137">
        <f>280 + 120*1.02^(Year - 2014)</f>
        <v>306.11969012899368</v>
      </c>
      <c r="H137">
        <f t="shared" si="8"/>
        <v>3.2233098710063359</v>
      </c>
    </row>
    <row r="138" spans="1:8" x14ac:dyDescent="0.45">
      <c r="A138">
        <f t="shared" si="6"/>
        <v>1938</v>
      </c>
      <c r="B138">
        <v>-6.0000000000000001E-3</v>
      </c>
      <c r="C138">
        <v>309.63600000000002</v>
      </c>
      <c r="D138">
        <v>1361.1</v>
      </c>
      <c r="E138">
        <f t="shared" si="7"/>
        <v>0.11031961188551734</v>
      </c>
      <c r="F138">
        <f t="shared" si="5"/>
        <v>-3.4794901038412759E-3</v>
      </c>
      <c r="G138">
        <f>280 + 120*1.02^(Year - 2014)</f>
        <v>306.64208393157355</v>
      </c>
      <c r="H138">
        <f t="shared" si="8"/>
        <v>2.9939160684264721</v>
      </c>
    </row>
    <row r="139" spans="1:8" x14ac:dyDescent="0.45">
      <c r="A139">
        <f t="shared" si="6"/>
        <v>1939</v>
      </c>
      <c r="B139">
        <v>-5.1999999999999998E-2</v>
      </c>
      <c r="C139">
        <v>309.90300000000002</v>
      </c>
      <c r="D139">
        <v>1361.1</v>
      </c>
      <c r="E139">
        <f t="shared" si="7"/>
        <v>6.2205655154461269E-2</v>
      </c>
      <c r="F139">
        <f t="shared" si="5"/>
        <v>-5.8807581783871295E-3</v>
      </c>
      <c r="G139">
        <f>280 + 120*1.02^(Year - 2014)</f>
        <v>307.17492561020504</v>
      </c>
      <c r="H139">
        <f t="shared" si="8"/>
        <v>2.7280743897949833</v>
      </c>
    </row>
    <row r="140" spans="1:8" x14ac:dyDescent="0.45">
      <c r="A140">
        <f t="shared" si="6"/>
        <v>1940</v>
      </c>
      <c r="B140">
        <v>1.4E-2</v>
      </c>
      <c r="C140">
        <v>310.14</v>
      </c>
      <c r="D140">
        <v>1361</v>
      </c>
      <c r="E140">
        <f t="shared" si="7"/>
        <v>0.14383074692942949</v>
      </c>
      <c r="F140">
        <f t="shared" si="5"/>
        <v>-4.2423176988866948E-3</v>
      </c>
      <c r="G140">
        <f>280 + 120*1.02^(Year - 2014)</f>
        <v>307.71842412240909</v>
      </c>
      <c r="H140">
        <f t="shared" si="8"/>
        <v>2.4215758775908967</v>
      </c>
    </row>
    <row r="141" spans="1:8" x14ac:dyDescent="0.45">
      <c r="A141">
        <f t="shared" si="6"/>
        <v>1941</v>
      </c>
      <c r="B141">
        <v>0.02</v>
      </c>
      <c r="C141">
        <v>310.34399999999999</v>
      </c>
      <c r="D141">
        <v>1360.9</v>
      </c>
      <c r="E141">
        <f t="shared" si="7"/>
        <v>0.165718048912357</v>
      </c>
      <c r="F141">
        <f t="shared" si="5"/>
        <v>5.0945572872532555E-4</v>
      </c>
      <c r="G141">
        <f>280 + 120*1.02^(Year - 2014)</f>
        <v>308.27279260485727</v>
      </c>
      <c r="H141">
        <f t="shared" si="8"/>
        <v>2.0712073951427215</v>
      </c>
    </row>
    <row r="142" spans="1:8" x14ac:dyDescent="0.45">
      <c r="A142">
        <f t="shared" si="6"/>
        <v>1942</v>
      </c>
      <c r="B142">
        <v>-2.7E-2</v>
      </c>
      <c r="C142">
        <v>310.51900000000001</v>
      </c>
      <c r="D142">
        <v>1360.8</v>
      </c>
      <c r="E142">
        <f t="shared" si="7"/>
        <v>0.13483545150834522</v>
      </c>
      <c r="F142">
        <f t="shared" si="5"/>
        <v>1.0942361793922944E-3</v>
      </c>
      <c r="G142">
        <f>280 + 120*1.02^(Year - 2014)</f>
        <v>308.83824845695443</v>
      </c>
      <c r="H142">
        <f t="shared" si="8"/>
        <v>1.6807515430455737</v>
      </c>
    </row>
    <row r="143" spans="1:8" x14ac:dyDescent="0.45">
      <c r="A143">
        <f t="shared" si="6"/>
        <v>1943</v>
      </c>
      <c r="B143">
        <v>-4.0000000000000001E-3</v>
      </c>
      <c r="C143">
        <v>310.67</v>
      </c>
      <c r="D143">
        <v>1360.6</v>
      </c>
      <c r="E143">
        <f t="shared" si="7"/>
        <v>0.19164309354872872</v>
      </c>
      <c r="F143">
        <f t="shared" si="5"/>
        <v>2.0931316886721721E-3</v>
      </c>
      <c r="G143">
        <f>280 + 120*1.02^(Year - 2014)</f>
        <v>309.41501342609354</v>
      </c>
      <c r="H143">
        <f t="shared" si="8"/>
        <v>1.2549865739064785</v>
      </c>
    </row>
    <row r="144" spans="1:8" x14ac:dyDescent="0.45">
      <c r="A144">
        <f t="shared" si="6"/>
        <v>1944</v>
      </c>
      <c r="B144">
        <v>0.14399999999999999</v>
      </c>
      <c r="C144">
        <v>310.80500000000001</v>
      </c>
      <c r="D144">
        <v>1360.7</v>
      </c>
      <c r="E144">
        <f t="shared" si="7"/>
        <v>0.32107756873405624</v>
      </c>
      <c r="F144">
        <f t="shared" si="5"/>
        <v>2.1411657267661264E-3</v>
      </c>
      <c r="G144">
        <f>280 + 120*1.02^(Year - 2014)</f>
        <v>310.00331369461537</v>
      </c>
      <c r="H144">
        <f t="shared" si="8"/>
        <v>0.80168630538463503</v>
      </c>
    </row>
    <row r="145" spans="1:8" x14ac:dyDescent="0.45">
      <c r="A145">
        <f t="shared" si="6"/>
        <v>1945</v>
      </c>
      <c r="B145">
        <v>2.5000000000000001E-2</v>
      </c>
      <c r="C145">
        <v>310.93299999999999</v>
      </c>
      <c r="D145">
        <v>1360.9</v>
      </c>
      <c r="E145">
        <f t="shared" si="7"/>
        <v>0.16606772071017786</v>
      </c>
      <c r="F145">
        <f t="shared" si="5"/>
        <v>4.0665607540642454E-3</v>
      </c>
      <c r="G145">
        <f>280 + 120*1.02^(Year - 2014)</f>
        <v>310.60337996850768</v>
      </c>
      <c r="H145">
        <f t="shared" si="8"/>
        <v>0.32962003149231123</v>
      </c>
    </row>
    <row r="146" spans="1:8" x14ac:dyDescent="0.45">
      <c r="A146">
        <f t="shared" si="6"/>
        <v>1946</v>
      </c>
      <c r="B146">
        <v>-7.0999999999999994E-2</v>
      </c>
      <c r="C146">
        <v>311.06299999999999</v>
      </c>
      <c r="D146">
        <v>1361.1</v>
      </c>
      <c r="E146">
        <f t="shared" si="7"/>
        <v>3.4042519234061874E-2</v>
      </c>
      <c r="F146">
        <f t="shared" si="5"/>
        <v>3.2052614348338782E-3</v>
      </c>
      <c r="G146">
        <f>280 + 120*1.02^(Year - 2014)</f>
        <v>311.21544756787785</v>
      </c>
      <c r="H146">
        <f t="shared" si="8"/>
        <v>-0.15244756787785718</v>
      </c>
    </row>
    <row r="147" spans="1:8" x14ac:dyDescent="0.45">
      <c r="A147">
        <f t="shared" si="6"/>
        <v>1947</v>
      </c>
      <c r="B147">
        <v>-3.7999999999999999E-2</v>
      </c>
      <c r="C147">
        <v>311.20299999999997</v>
      </c>
      <c r="D147">
        <v>1361.4</v>
      </c>
      <c r="E147">
        <f t="shared" si="7"/>
        <v>1.3438935154151226E-2</v>
      </c>
      <c r="F147">
        <f t="shared" si="5"/>
        <v>4.9357934364276503E-4</v>
      </c>
      <c r="G147">
        <f>280 + 120*1.02^(Year - 2014)</f>
        <v>311.83975651923538</v>
      </c>
      <c r="H147">
        <f t="shared" si="8"/>
        <v>-0.63675651923540499</v>
      </c>
    </row>
    <row r="148" spans="1:8" x14ac:dyDescent="0.45">
      <c r="A148">
        <f t="shared" si="6"/>
        <v>1948</v>
      </c>
      <c r="B148">
        <v>-3.9E-2</v>
      </c>
      <c r="C148">
        <v>311.36099999999999</v>
      </c>
      <c r="D148">
        <v>1361.5</v>
      </c>
      <c r="E148">
        <f t="shared" si="7"/>
        <v>-6.3059421477729763E-3</v>
      </c>
      <c r="F148">
        <f t="shared" si="5"/>
        <v>-2.5624837779645625E-3</v>
      </c>
      <c r="G148">
        <f>280 + 120*1.02^(Year - 2014)</f>
        <v>312.47655164962009</v>
      </c>
      <c r="H148">
        <f t="shared" si="8"/>
        <v>-1.1155516496201017</v>
      </c>
    </row>
    <row r="149" spans="1:8" x14ac:dyDescent="0.45">
      <c r="A149">
        <f t="shared" si="6"/>
        <v>1949</v>
      </c>
      <c r="B149">
        <v>-7.3999999999999996E-2</v>
      </c>
      <c r="C149">
        <v>311.54300000000001</v>
      </c>
      <c r="D149">
        <v>1361.4</v>
      </c>
      <c r="E149">
        <f t="shared" si="7"/>
        <v>-2.5239132040141901E-2</v>
      </c>
      <c r="F149">
        <f t="shared" si="5"/>
        <v>-7.2618062920547298E-4</v>
      </c>
      <c r="G149">
        <f>280 + 120*1.02^(Year - 2014)</f>
        <v>313.12608268261249</v>
      </c>
      <c r="H149">
        <f t="shared" si="8"/>
        <v>-1.5830826826124849</v>
      </c>
    </row>
    <row r="150" spans="1:8" x14ac:dyDescent="0.45">
      <c r="A150">
        <f t="shared" si="6"/>
        <v>1950</v>
      </c>
      <c r="B150">
        <v>-0.17299999999999999</v>
      </c>
      <c r="C150">
        <v>311.75299999999999</v>
      </c>
      <c r="D150">
        <v>1361.1</v>
      </c>
      <c r="E150">
        <f t="shared" ref="E150:E181" si="9">HadCRUT4 - (1.7*LOG2CO2 + (1 - 0.3)*TSI/4)</f>
        <v>-7.3391772676614966E-2</v>
      </c>
      <c r="F150">
        <f t="shared" si="5"/>
        <v>2.2086883769427135E-3</v>
      </c>
      <c r="G150">
        <f>280 + 120*1.02^(Year - 2014)</f>
        <v>313.78860433626477</v>
      </c>
      <c r="H150">
        <f t="shared" ref="H150:H181" si="10">$C150-$G150</f>
        <v>-2.0356043362647824</v>
      </c>
    </row>
    <row r="151" spans="1:8" x14ac:dyDescent="0.45">
      <c r="A151">
        <f t="shared" si="6"/>
        <v>1951</v>
      </c>
      <c r="B151">
        <v>-5.1999999999999998E-2</v>
      </c>
      <c r="C151">
        <v>311.99299999999999</v>
      </c>
      <c r="D151">
        <v>1360.8</v>
      </c>
      <c r="E151">
        <f t="shared" si="9"/>
        <v>9.8220857766759428E-2</v>
      </c>
      <c r="F151">
        <f t="shared" ref="F151:F185" si="11">AVERAGE($E119:$E183)</f>
        <v>5.5021205549909847E-3</v>
      </c>
      <c r="G151">
        <f>280 + 120*1.02^(Year - 2014)</f>
        <v>314.46437642299009</v>
      </c>
      <c r="H151">
        <f t="shared" si="10"/>
        <v>-2.4713764229900903</v>
      </c>
    </row>
    <row r="152" spans="1:8" x14ac:dyDescent="0.45">
      <c r="A152">
        <f t="shared" si="6"/>
        <v>1952</v>
      </c>
      <c r="B152">
        <v>2.8000000000000001E-2</v>
      </c>
      <c r="C152">
        <v>312.267</v>
      </c>
      <c r="D152">
        <v>1360.8</v>
      </c>
      <c r="E152">
        <f t="shared" si="9"/>
        <v>0.17606788498874934</v>
      </c>
      <c r="F152">
        <f t="shared" si="11"/>
        <v>4.8604905996862506E-3</v>
      </c>
      <c r="G152">
        <f>280 + 120*1.02^(Year - 2014)</f>
        <v>315.15366395144986</v>
      </c>
      <c r="H152">
        <f t="shared" si="10"/>
        <v>-2.8866639514498615</v>
      </c>
    </row>
    <row r="153" spans="1:8" x14ac:dyDescent="0.45">
      <c r="A153">
        <f t="shared" si="6"/>
        <v>1953</v>
      </c>
      <c r="B153">
        <v>9.7000000000000003E-2</v>
      </c>
      <c r="C153">
        <v>312.58100000000002</v>
      </c>
      <c r="D153">
        <v>1360.7</v>
      </c>
      <c r="E153">
        <f t="shared" si="9"/>
        <v>0.26010293134352191</v>
      </c>
      <c r="F153">
        <f t="shared" si="11"/>
        <v>3.4283701221138364E-3</v>
      </c>
      <c r="G153">
        <f>280 + 120*1.02^(Year - 2014)</f>
        <v>315.85673723047887</v>
      </c>
      <c r="H153">
        <f t="shared" si="10"/>
        <v>-3.2757372304788532</v>
      </c>
    </row>
    <row r="154" spans="1:8" x14ac:dyDescent="0.45">
      <c r="A154">
        <f t="shared" si="6"/>
        <v>1954</v>
      </c>
      <c r="B154">
        <v>-0.129</v>
      </c>
      <c r="C154">
        <v>312.93799999999999</v>
      </c>
      <c r="D154">
        <v>1360.7</v>
      </c>
      <c r="E154">
        <f t="shared" si="9"/>
        <v>3.1303426563070447E-2</v>
      </c>
      <c r="F154">
        <f t="shared" si="11"/>
        <v>1.8434457053045192E-3</v>
      </c>
      <c r="G154">
        <f>280 + 120*1.02^(Year - 2014)</f>
        <v>316.57387197508842</v>
      </c>
      <c r="H154">
        <f t="shared" si="10"/>
        <v>-3.6358719750884347</v>
      </c>
    </row>
    <row r="155" spans="1:8" x14ac:dyDescent="0.45">
      <c r="A155">
        <f t="shared" si="6"/>
        <v>1955</v>
      </c>
      <c r="B155">
        <v>-0.19</v>
      </c>
      <c r="C155">
        <v>313.34100000000001</v>
      </c>
      <c r="D155">
        <v>1360.9</v>
      </c>
      <c r="E155">
        <f t="shared" si="9"/>
        <v>-6.7852963828230334E-2</v>
      </c>
      <c r="F155">
        <f t="shared" si="11"/>
        <v>3.366842352079276E-3</v>
      </c>
      <c r="G155">
        <f>280 + 120*1.02^(Year - 2014)</f>
        <v>317.30534941459024</v>
      </c>
      <c r="H155">
        <f t="shared" si="10"/>
        <v>-3.9643494145902309</v>
      </c>
    </row>
    <row r="156" spans="1:8" x14ac:dyDescent="0.45">
      <c r="A156">
        <f t="shared" si="6"/>
        <v>1956</v>
      </c>
      <c r="B156">
        <v>-0.26700000000000002</v>
      </c>
      <c r="C156">
        <v>313.79000000000002</v>
      </c>
      <c r="D156">
        <v>1361.4</v>
      </c>
      <c r="E156">
        <f t="shared" si="9"/>
        <v>-0.23586485947003236</v>
      </c>
      <c r="F156">
        <f t="shared" si="11"/>
        <v>3.6602441144681767E-3</v>
      </c>
      <c r="G156">
        <f>280 + 120*1.02^(Year - 2014)</f>
        <v>318.05145640288202</v>
      </c>
      <c r="H156">
        <f t="shared" si="10"/>
        <v>-4.2614564028820041</v>
      </c>
    </row>
    <row r="157" spans="1:8" x14ac:dyDescent="0.45">
      <c r="A157">
        <f t="shared" si="6"/>
        <v>1957</v>
      </c>
      <c r="B157">
        <v>-7.0000000000000001E-3</v>
      </c>
      <c r="C157">
        <v>314.28300000000002</v>
      </c>
      <c r="D157">
        <v>1361.9</v>
      </c>
      <c r="E157">
        <f t="shared" si="9"/>
        <v>-6.7215121978038375E-2</v>
      </c>
      <c r="F157">
        <f t="shared" si="11"/>
        <v>1.8088711554318929E-3</v>
      </c>
      <c r="G157">
        <f>280 + 120*1.02^(Year - 2014)</f>
        <v>318.81248553093963</v>
      </c>
      <c r="H157">
        <f t="shared" si="10"/>
        <v>-4.5294855309396098</v>
      </c>
    </row>
    <row r="158" spans="1:8" x14ac:dyDescent="0.45">
      <c r="A158">
        <f t="shared" si="6"/>
        <v>1958</v>
      </c>
      <c r="B158">
        <v>4.5999999999999999E-2</v>
      </c>
      <c r="C158">
        <v>314.81900000000002</v>
      </c>
      <c r="D158">
        <v>1361.9</v>
      </c>
      <c r="E158">
        <f t="shared" si="9"/>
        <v>-1.8394361717703381E-2</v>
      </c>
      <c r="F158">
        <f t="shared" si="11"/>
        <v>1.9053810214725896E-3</v>
      </c>
      <c r="G158">
        <f>280 + 120*1.02^(Year - 2014)</f>
        <v>319.58873524155842</v>
      </c>
      <c r="H158">
        <f t="shared" si="10"/>
        <v>-4.7697352415584078</v>
      </c>
    </row>
    <row r="159" spans="1:8" x14ac:dyDescent="0.45">
      <c r="A159">
        <f t="shared" si="6"/>
        <v>1959</v>
      </c>
      <c r="B159">
        <v>1.7000000000000001E-2</v>
      </c>
      <c r="C159">
        <v>315.39800000000002</v>
      </c>
      <c r="D159">
        <v>1361.6</v>
      </c>
      <c r="E159">
        <f t="shared" si="9"/>
        <v>5.991107583650096E-4</v>
      </c>
      <c r="F159">
        <f t="shared" si="11"/>
        <v>1.3462549010210951E-4</v>
      </c>
      <c r="G159">
        <f>280 + 120*1.02^(Year - 2014)</f>
        <v>320.38050994638962</v>
      </c>
      <c r="H159">
        <f t="shared" si="10"/>
        <v>-4.9825099463895981</v>
      </c>
    </row>
    <row r="160" spans="1:8" x14ac:dyDescent="0.45">
      <c r="A160">
        <f t="shared" si="6"/>
        <v>1960</v>
      </c>
      <c r="B160">
        <v>-4.9000000000000002E-2</v>
      </c>
      <c r="C160">
        <v>316.017</v>
      </c>
      <c r="D160">
        <v>1361.4</v>
      </c>
      <c r="E160">
        <f t="shared" si="9"/>
        <v>-3.5209607684759239E-2</v>
      </c>
      <c r="F160">
        <f t="shared" si="11"/>
        <v>-1.3961104126620405E-3</v>
      </c>
      <c r="G160">
        <f>280 + 120*1.02^(Year - 2014)</f>
        <v>321.18812014531738</v>
      </c>
      <c r="H160">
        <f t="shared" si="10"/>
        <v>-5.1711201453173885</v>
      </c>
    </row>
    <row r="161" spans="1:8" x14ac:dyDescent="0.45">
      <c r="A161">
        <f t="shared" si="6"/>
        <v>1961</v>
      </c>
      <c r="B161">
        <v>3.7999999999999999E-2</v>
      </c>
      <c r="C161">
        <v>316.673</v>
      </c>
      <c r="D161">
        <v>1361</v>
      </c>
      <c r="E161">
        <f t="shared" si="9"/>
        <v>0.11670450796069795</v>
      </c>
      <c r="F161">
        <f t="shared" si="11"/>
        <v>-1.6345849586339881E-3</v>
      </c>
      <c r="G161">
        <f>280 + 120*1.02^(Year - 2014)</f>
        <v>322.01188254822375</v>
      </c>
      <c r="H161">
        <f t="shared" si="10"/>
        <v>-5.3388825482237507</v>
      </c>
    </row>
    <row r="162" spans="1:8" x14ac:dyDescent="0.45">
      <c r="A162">
        <f t="shared" si="6"/>
        <v>1962</v>
      </c>
      <c r="B162">
        <v>1.4E-2</v>
      </c>
      <c r="C162">
        <v>317.36500000000001</v>
      </c>
      <c r="D162">
        <v>1360.8</v>
      </c>
      <c r="E162">
        <f t="shared" si="9"/>
        <v>0.12235092625111221</v>
      </c>
      <c r="F162">
        <f t="shared" si="11"/>
        <v>1.4168923171354272E-3</v>
      </c>
      <c r="G162">
        <f>280 + 120*1.02^(Year - 2014)</f>
        <v>322.85212019918822</v>
      </c>
      <c r="H162">
        <f t="shared" si="10"/>
        <v>-5.4871201991882117</v>
      </c>
    </row>
    <row r="163" spans="1:8" x14ac:dyDescent="0.45">
      <c r="A163">
        <f t="shared" si="6"/>
        <v>1963</v>
      </c>
      <c r="B163">
        <v>4.8000000000000001E-2</v>
      </c>
      <c r="C163">
        <v>318.09300000000002</v>
      </c>
      <c r="D163">
        <v>1360.7</v>
      </c>
      <c r="E163">
        <f t="shared" si="9"/>
        <v>0.16823141980461642</v>
      </c>
      <c r="F163">
        <f t="shared" si="11"/>
        <v>2.8706695711433082E-3</v>
      </c>
      <c r="G163">
        <f>280 + 120*1.02^(Year - 2014)</f>
        <v>323.70916260317199</v>
      </c>
      <c r="H163">
        <f t="shared" si="10"/>
        <v>-5.616162603171972</v>
      </c>
    </row>
    <row r="164" spans="1:8" x14ac:dyDescent="0.45">
      <c r="A164">
        <f t="shared" si="6"/>
        <v>1964</v>
      </c>
      <c r="B164">
        <v>-0.223</v>
      </c>
      <c r="C164">
        <v>318.858</v>
      </c>
      <c r="D164">
        <v>1360.7</v>
      </c>
      <c r="E164">
        <f t="shared" si="9"/>
        <v>-0.10865985221730638</v>
      </c>
      <c r="F164">
        <f t="shared" si="11"/>
        <v>9.768775434120208E-4</v>
      </c>
      <c r="G164">
        <f>280 + 120*1.02^(Year - 2014)</f>
        <v>324.58334585523545</v>
      </c>
      <c r="H164">
        <f t="shared" si="10"/>
        <v>-5.7253458552354459</v>
      </c>
    </row>
    <row r="165" spans="1:8" x14ac:dyDescent="0.45">
      <c r="A165">
        <f t="shared" si="6"/>
        <v>1965</v>
      </c>
      <c r="B165">
        <v>-0.14000000000000001</v>
      </c>
      <c r="C165">
        <v>319.661</v>
      </c>
      <c r="D165">
        <v>1360.8</v>
      </c>
      <c r="E165">
        <f t="shared" si="9"/>
        <v>-4.9328577152857767E-2</v>
      </c>
      <c r="F165">
        <f t="shared" si="11"/>
        <v>2.3705535107669345E-3</v>
      </c>
      <c r="G165">
        <f>280 + 120*1.02^(Year - 2014)</f>
        <v>325.47501277234016</v>
      </c>
      <c r="H165">
        <f t="shared" si="10"/>
        <v>-5.8140127723401633</v>
      </c>
    </row>
    <row r="166" spans="1:8" x14ac:dyDescent="0.45">
      <c r="A166">
        <f t="shared" si="6"/>
        <v>1966</v>
      </c>
      <c r="B166">
        <v>-6.8000000000000005E-2</v>
      </c>
      <c r="C166">
        <v>320.50599999999997</v>
      </c>
      <c r="D166">
        <v>1361</v>
      </c>
      <c r="E166">
        <f t="shared" si="9"/>
        <v>-1.8803239638898621E-2</v>
      </c>
      <c r="F166">
        <f t="shared" si="11"/>
        <v>6.6706322929428975E-3</v>
      </c>
      <c r="G166">
        <f>280 + 120*1.02^(Year - 2014)</f>
        <v>326.38451302778697</v>
      </c>
      <c r="H166">
        <f t="shared" si="10"/>
        <v>-5.8785130277869939</v>
      </c>
    </row>
    <row r="167" spans="1:8" x14ac:dyDescent="0.45">
      <c r="A167">
        <f t="shared" si="6"/>
        <v>1967</v>
      </c>
      <c r="B167">
        <v>-7.3999999999999996E-2</v>
      </c>
      <c r="C167">
        <v>321.39299999999997</v>
      </c>
      <c r="D167">
        <v>1361.2</v>
      </c>
      <c r="E167">
        <f t="shared" si="9"/>
        <v>-6.658138148616588E-2</v>
      </c>
      <c r="F167">
        <f t="shared" si="11"/>
        <v>4.5274450129959912E-3</v>
      </c>
      <c r="G167">
        <f>280 + 120*1.02^(Year - 2014)</f>
        <v>327.31220328834269</v>
      </c>
      <c r="H167">
        <f t="shared" si="10"/>
        <v>-5.9192032883427146</v>
      </c>
    </row>
    <row r="168" spans="1:8" x14ac:dyDescent="0.45">
      <c r="A168">
        <f t="shared" si="6"/>
        <v>1968</v>
      </c>
      <c r="B168">
        <v>-0.113</v>
      </c>
      <c r="C168">
        <v>322.32299999999998</v>
      </c>
      <c r="D168">
        <v>1361.3</v>
      </c>
      <c r="E168">
        <f t="shared" si="9"/>
        <v>-0.1301680546357829</v>
      </c>
      <c r="F168">
        <f t="shared" si="11"/>
        <v>2.7831915116580835E-3</v>
      </c>
      <c r="G168">
        <f>280 + 120*1.02^(Year - 2014)</f>
        <v>328.25844735410953</v>
      </c>
      <c r="H168">
        <f t="shared" si="10"/>
        <v>-5.9354473541095558</v>
      </c>
    </row>
    <row r="169" spans="1:8" x14ac:dyDescent="0.45">
      <c r="A169">
        <f t="shared" ref="A169:A220" si="12">1800 + ROW()</f>
        <v>1969</v>
      </c>
      <c r="B169">
        <v>3.2000000000000001E-2</v>
      </c>
      <c r="C169">
        <v>323.29599999999999</v>
      </c>
      <c r="D169">
        <v>1361.4</v>
      </c>
      <c r="E169">
        <f t="shared" si="9"/>
        <v>-1.0060537427811107E-2</v>
      </c>
      <c r="F169">
        <f t="shared" si="11"/>
        <v>4.025808839934095E-3</v>
      </c>
      <c r="G169">
        <f>280 + 120*1.02^(Year - 2014)</f>
        <v>329.22361630119173</v>
      </c>
      <c r="H169">
        <f t="shared" si="10"/>
        <v>-5.9276163011917333</v>
      </c>
    </row>
    <row r="170" spans="1:8" x14ac:dyDescent="0.45">
      <c r="A170">
        <f t="shared" si="12"/>
        <v>1970</v>
      </c>
      <c r="B170">
        <v>-2.7E-2</v>
      </c>
      <c r="C170">
        <v>324.31299999999999</v>
      </c>
      <c r="D170">
        <v>1361.4</v>
      </c>
      <c r="E170">
        <f t="shared" si="9"/>
        <v>-7.6763572767342719E-2</v>
      </c>
      <c r="F170">
        <f t="shared" si="11"/>
        <v>4.1043189907308437E-3</v>
      </c>
      <c r="G170">
        <f>280 + 120*1.02^(Year - 2014)</f>
        <v>330.20808862721555</v>
      </c>
      <c r="H170">
        <f t="shared" si="10"/>
        <v>-5.8950886272155572</v>
      </c>
    </row>
    <row r="171" spans="1:8" x14ac:dyDescent="0.45">
      <c r="A171">
        <f t="shared" si="12"/>
        <v>1971</v>
      </c>
      <c r="B171">
        <v>-0.186</v>
      </c>
      <c r="C171">
        <v>325.37299999999999</v>
      </c>
      <c r="D171">
        <v>1361</v>
      </c>
      <c r="E171">
        <f t="shared" si="9"/>
        <v>-0.17376663507896886</v>
      </c>
      <c r="F171">
        <f t="shared" si="11"/>
        <v>4.9363194063839402E-3</v>
      </c>
      <c r="G171">
        <f>280 + 120*1.02^(Year - 2014)</f>
        <v>331.21225039975985</v>
      </c>
      <c r="H171">
        <f t="shared" si="10"/>
        <v>-5.8392503997598624</v>
      </c>
    </row>
    <row r="172" spans="1:8" x14ac:dyDescent="0.45">
      <c r="A172">
        <f t="shared" si="12"/>
        <v>1972</v>
      </c>
      <c r="B172">
        <v>-6.5000000000000002E-2</v>
      </c>
      <c r="C172">
        <v>326.47500000000002</v>
      </c>
      <c r="D172">
        <v>1361.1</v>
      </c>
      <c r="E172">
        <f t="shared" si="9"/>
        <v>-7.8559204710124467E-2</v>
      </c>
      <c r="F172">
        <f t="shared" si="11"/>
        <v>5.962092967926276E-3</v>
      </c>
      <c r="G172">
        <f>280 + 120*1.02^(Year - 2014)</f>
        <v>332.23649540775506</v>
      </c>
      <c r="H172">
        <f t="shared" si="10"/>
        <v>-5.7614954077550351</v>
      </c>
    </row>
    <row r="173" spans="1:8" x14ac:dyDescent="0.45">
      <c r="A173">
        <f t="shared" si="12"/>
        <v>1973</v>
      </c>
      <c r="B173">
        <v>6.2E-2</v>
      </c>
      <c r="C173">
        <v>327.62099999999998</v>
      </c>
      <c r="D173">
        <v>1360.9</v>
      </c>
      <c r="E173">
        <f t="shared" si="9"/>
        <v>7.4846762137033271E-2</v>
      </c>
      <c r="F173">
        <f t="shared" si="11"/>
        <v>7.5831283037089319E-3</v>
      </c>
      <c r="G173">
        <f>280 + 120*1.02^(Year - 2014)</f>
        <v>333.28122531591015</v>
      </c>
      <c r="H173">
        <f t="shared" si="10"/>
        <v>-5.6602253159101679</v>
      </c>
    </row>
    <row r="174" spans="1:8" x14ac:dyDescent="0.45">
      <c r="A174">
        <f t="shared" si="12"/>
        <v>1974</v>
      </c>
      <c r="B174">
        <v>-0.214</v>
      </c>
      <c r="C174">
        <v>328.80900000000003</v>
      </c>
      <c r="D174">
        <v>1360.8</v>
      </c>
      <c r="E174">
        <f t="shared" si="9"/>
        <v>-0.1925305593920211</v>
      </c>
      <c r="F174">
        <f t="shared" si="11"/>
        <v>8.0699321280640248E-3</v>
      </c>
      <c r="G174">
        <f>280 + 120*1.02^(Year - 2014)</f>
        <v>334.34684982222836</v>
      </c>
      <c r="H174">
        <f t="shared" si="10"/>
        <v>-5.5378498222283383</v>
      </c>
    </row>
    <row r="175" spans="1:8" x14ac:dyDescent="0.45">
      <c r="A175">
        <f t="shared" si="12"/>
        <v>1975</v>
      </c>
      <c r="B175">
        <v>-0.14899999999999999</v>
      </c>
      <c r="C175">
        <v>330.03699999999998</v>
      </c>
      <c r="D175">
        <v>1360.7</v>
      </c>
      <c r="E175">
        <f t="shared" si="9"/>
        <v>-0.11917313187480091</v>
      </c>
      <c r="F175">
        <f t="shared" si="11"/>
        <v>8.8706688390411334E-3</v>
      </c>
      <c r="G175">
        <f>280 + 120*1.02^(Year - 2014)</f>
        <v>335.43378681867296</v>
      </c>
      <c r="H175">
        <f t="shared" si="10"/>
        <v>-5.3967868186729788</v>
      </c>
    </row>
    <row r="176" spans="1:8" x14ac:dyDescent="0.45">
      <c r="A176">
        <f t="shared" si="12"/>
        <v>1976</v>
      </c>
      <c r="B176">
        <v>-0.24099999999999999</v>
      </c>
      <c r="C176">
        <v>331.30700000000002</v>
      </c>
      <c r="D176">
        <v>1360.7</v>
      </c>
      <c r="E176">
        <f t="shared" si="9"/>
        <v>-0.22059268485192424</v>
      </c>
      <c r="F176">
        <f t="shared" si="11"/>
        <v>7.118770740408488E-3</v>
      </c>
      <c r="G176">
        <f>280 + 120*1.02^(Year - 2014)</f>
        <v>336.54246255504637</v>
      </c>
      <c r="H176">
        <f t="shared" si="10"/>
        <v>-5.2354625550463538</v>
      </c>
    </row>
    <row r="177" spans="1:8" x14ac:dyDescent="0.45">
      <c r="A177">
        <f t="shared" si="12"/>
        <v>1977</v>
      </c>
      <c r="B177">
        <v>4.7E-2</v>
      </c>
      <c r="C177">
        <v>332.61599999999999</v>
      </c>
      <c r="D177">
        <v>1360.9</v>
      </c>
      <c r="E177">
        <f t="shared" si="9"/>
        <v>2.273621342564857E-2</v>
      </c>
      <c r="F177">
        <f t="shared" si="11"/>
        <v>4.8793560199791464E-3</v>
      </c>
      <c r="G177">
        <f>280 + 120*1.02^(Year - 2014)</f>
        <v>337.67331180614735</v>
      </c>
      <c r="H177">
        <f t="shared" si="10"/>
        <v>-5.0573118061473679</v>
      </c>
    </row>
    <row r="178" spans="1:8" x14ac:dyDescent="0.45">
      <c r="A178">
        <f t="shared" si="12"/>
        <v>1978</v>
      </c>
      <c r="B178">
        <v>-6.2E-2</v>
      </c>
      <c r="C178">
        <v>333.96300000000002</v>
      </c>
      <c r="D178">
        <v>1361.2</v>
      </c>
      <c r="E178">
        <f t="shared" si="9"/>
        <v>-0.148675985641292</v>
      </c>
      <c r="F178">
        <f t="shared" si="11"/>
        <v>5.110888463540725E-3</v>
      </c>
      <c r="G178">
        <f>280 + 120*1.02^(Year - 2014)</f>
        <v>338.82677804227029</v>
      </c>
      <c r="H178">
        <f t="shared" si="10"/>
        <v>-4.863778042270269</v>
      </c>
    </row>
    <row r="179" spans="1:8" x14ac:dyDescent="0.45">
      <c r="A179">
        <f t="shared" si="12"/>
        <v>1979</v>
      </c>
      <c r="B179">
        <v>5.7000000000000002E-2</v>
      </c>
      <c r="C179">
        <v>335.34399999999999</v>
      </c>
      <c r="D179">
        <v>1361.6</v>
      </c>
      <c r="E179">
        <f t="shared" si="9"/>
        <v>-0.10979696137899861</v>
      </c>
      <c r="F179">
        <f t="shared" si="11"/>
        <v>4.280562159604615E-3</v>
      </c>
      <c r="G179">
        <f>280 + 120*1.02^(Year - 2014)</f>
        <v>340.00331360311566</v>
      </c>
      <c r="H179">
        <f t="shared" si="10"/>
        <v>-4.6593136031156632</v>
      </c>
    </row>
    <row r="180" spans="1:8" x14ac:dyDescent="0.45">
      <c r="A180">
        <f t="shared" si="12"/>
        <v>1980</v>
      </c>
      <c r="B180">
        <v>9.1999999999999998E-2</v>
      </c>
      <c r="C180">
        <v>336.75299999999999</v>
      </c>
      <c r="D180">
        <v>1361.6</v>
      </c>
      <c r="E180">
        <f t="shared" si="9"/>
        <v>-8.5080276120851089E-2</v>
      </c>
      <c r="F180">
        <f t="shared" si="11"/>
        <v>3.9798542414573026E-3</v>
      </c>
      <c r="G180">
        <f>280 + 120*1.02^(Year - 2014)</f>
        <v>341.20337987517797</v>
      </c>
      <c r="H180">
        <f t="shared" si="10"/>
        <v>-4.4503798751779868</v>
      </c>
    </row>
    <row r="181" spans="1:8" x14ac:dyDescent="0.45">
      <c r="A181">
        <f t="shared" si="12"/>
        <v>1981</v>
      </c>
      <c r="B181">
        <v>0.14000000000000001</v>
      </c>
      <c r="C181">
        <v>338.18599999999998</v>
      </c>
      <c r="D181">
        <v>1361.7</v>
      </c>
      <c r="E181">
        <f t="shared" si="9"/>
        <v>-6.4994712596082083E-2</v>
      </c>
      <c r="F181">
        <f t="shared" si="11"/>
        <v>4.1782689074457901E-3</v>
      </c>
      <c r="G181">
        <f>280 + 120*1.02^(Year - 2014)</f>
        <v>342.42744747268154</v>
      </c>
      <c r="H181">
        <f t="shared" si="10"/>
        <v>-4.241447472681557</v>
      </c>
    </row>
    <row r="182" spans="1:8" x14ac:dyDescent="0.45">
      <c r="A182">
        <f t="shared" si="12"/>
        <v>1982</v>
      </c>
      <c r="B182">
        <v>1.0999999999999999E-2</v>
      </c>
      <c r="C182">
        <v>339.63900000000001</v>
      </c>
      <c r="D182">
        <v>1361.2</v>
      </c>
      <c r="E182">
        <f t="shared" ref="E182:E217" si="13">HadCRUT4 - (1.7*LOG2CO2 + (1 - 0.3)*TSI/4)</f>
        <v>-0.11700954010730226</v>
      </c>
      <c r="F182">
        <f t="shared" si="11"/>
        <v>5.18510561949867E-3</v>
      </c>
      <c r="G182">
        <f>280 + 120*1.02^(Year - 2014)</f>
        <v>343.6759964221352</v>
      </c>
      <c r="H182">
        <f t="shared" ref="H182:H217" si="14">$C182-$G182</f>
        <v>-4.0369964221351893</v>
      </c>
    </row>
    <row r="183" spans="1:8" x14ac:dyDescent="0.45">
      <c r="A183">
        <f t="shared" si="12"/>
        <v>1983</v>
      </c>
      <c r="B183">
        <v>0.19400000000000001</v>
      </c>
      <c r="C183">
        <v>341.10700000000003</v>
      </c>
      <c r="D183">
        <v>1361.2</v>
      </c>
      <c r="E183">
        <f t="shared" si="13"/>
        <v>5.5412666339641647E-2</v>
      </c>
      <c r="F183">
        <f t="shared" si="11"/>
        <v>9.5490120276758728E-3</v>
      </c>
      <c r="G183">
        <f>280 + 120*1.02^(Year - 2014)</f>
        <v>344.94951635057794</v>
      </c>
      <c r="H183">
        <f t="shared" si="14"/>
        <v>-3.8425163505779096</v>
      </c>
    </row>
    <row r="184" spans="1:8" x14ac:dyDescent="0.45">
      <c r="A184">
        <f t="shared" si="12"/>
        <v>1984</v>
      </c>
      <c r="B184">
        <v>-1.4E-2</v>
      </c>
      <c r="C184">
        <v>342.58699999999999</v>
      </c>
      <c r="D184">
        <v>1360.8</v>
      </c>
      <c r="E184">
        <f t="shared" si="13"/>
        <v>-9.3205611406355013E-2</v>
      </c>
      <c r="F184">
        <f t="shared" si="11"/>
        <v>1.2658108034069041E-2</v>
      </c>
      <c r="G184">
        <f>280 + 120*1.02^(Year - 2014)</f>
        <v>346.24850667758943</v>
      </c>
      <c r="H184">
        <f t="shared" si="14"/>
        <v>-3.6615066775894434</v>
      </c>
    </row>
    <row r="185" spans="1:8" x14ac:dyDescent="0.45">
      <c r="A185">
        <f t="shared" si="12"/>
        <v>1985</v>
      </c>
      <c r="B185">
        <v>-0.03</v>
      </c>
      <c r="C185">
        <v>344.077</v>
      </c>
      <c r="D185">
        <v>1360.6</v>
      </c>
      <c r="E185">
        <f t="shared" si="13"/>
        <v>-8.4849397229117482E-2</v>
      </c>
      <c r="F185">
        <f t="shared" si="11"/>
        <v>1.330146572209521E-2</v>
      </c>
      <c r="G185">
        <f>280 + 120*1.02^(Year - 2014)</f>
        <v>347.57347681114123</v>
      </c>
      <c r="H185">
        <f t="shared" si="14"/>
        <v>-3.4964768111412354</v>
      </c>
    </row>
    <row r="186" spans="1:8" x14ac:dyDescent="0.45">
      <c r="A186">
        <f t="shared" si="12"/>
        <v>1986</v>
      </c>
      <c r="B186">
        <v>4.4999999999999998E-2</v>
      </c>
      <c r="C186">
        <v>345.572</v>
      </c>
      <c r="D186">
        <v>1360.6</v>
      </c>
      <c r="E186">
        <f t="shared" si="13"/>
        <v>-2.0482676447508938E-2</v>
      </c>
      <c r="G186">
        <f>280 + 120*1.02^(Year - 2014)</f>
        <v>348.92494634736408</v>
      </c>
      <c r="H186">
        <f t="shared" si="14"/>
        <v>-3.3529463473640817</v>
      </c>
    </row>
    <row r="187" spans="1:8" x14ac:dyDescent="0.45">
      <c r="A187">
        <f t="shared" si="12"/>
        <v>1987</v>
      </c>
      <c r="B187">
        <v>0.192</v>
      </c>
      <c r="C187">
        <v>347.07100000000003</v>
      </c>
      <c r="D187">
        <v>1360.8</v>
      </c>
      <c r="E187">
        <f t="shared" si="13"/>
        <v>8.0901680248788674E-2</v>
      </c>
      <c r="G187">
        <f>280 + 120*1.02^(Year - 2014)</f>
        <v>350.30344527431134</v>
      </c>
      <c r="H187">
        <f t="shared" si="14"/>
        <v>-3.232445274311317</v>
      </c>
    </row>
    <row r="188" spans="1:8" x14ac:dyDescent="0.45">
      <c r="A188">
        <f t="shared" si="12"/>
        <v>1988</v>
      </c>
      <c r="B188">
        <v>0.19800000000000001</v>
      </c>
      <c r="C188">
        <v>348.57</v>
      </c>
      <c r="D188">
        <v>1361.1</v>
      </c>
      <c r="E188">
        <f t="shared" si="13"/>
        <v>2.3831787263667858E-2</v>
      </c>
      <c r="G188">
        <f>280 + 120*1.02^(Year - 2014)</f>
        <v>351.70951417979757</v>
      </c>
      <c r="H188">
        <f t="shared" si="14"/>
        <v>-3.1395141797975725</v>
      </c>
    </row>
    <row r="189" spans="1:8" x14ac:dyDescent="0.45">
      <c r="A189">
        <f t="shared" si="12"/>
        <v>1989</v>
      </c>
      <c r="B189">
        <v>0.11799999999999999</v>
      </c>
      <c r="C189">
        <v>350.06700000000001</v>
      </c>
      <c r="D189">
        <v>1361.6</v>
      </c>
      <c r="E189">
        <f t="shared" si="13"/>
        <v>-0.15417873602279958</v>
      </c>
      <c r="G189">
        <f>280 + 120*1.02^(Year - 2014)</f>
        <v>353.14370446339353</v>
      </c>
      <c r="H189">
        <f t="shared" si="14"/>
        <v>-3.0767044633935257</v>
      </c>
    </row>
    <row r="190" spans="1:8" x14ac:dyDescent="0.45">
      <c r="A190">
        <f t="shared" si="12"/>
        <v>1990</v>
      </c>
      <c r="B190">
        <v>0.29599999999999999</v>
      </c>
      <c r="C190">
        <v>351.56200000000001</v>
      </c>
      <c r="D190">
        <v>1361.6</v>
      </c>
      <c r="E190">
        <f t="shared" si="13"/>
        <v>1.3369543779251314E-2</v>
      </c>
      <c r="G190">
        <f>280 + 120*1.02^(Year - 2014)</f>
        <v>354.6065785526614</v>
      </c>
      <c r="H190">
        <f t="shared" si="14"/>
        <v>-3.0445785526613918</v>
      </c>
    </row>
    <row r="191" spans="1:8" x14ac:dyDescent="0.45">
      <c r="A191">
        <f t="shared" si="12"/>
        <v>1991</v>
      </c>
      <c r="B191">
        <v>0.254</v>
      </c>
      <c r="C191">
        <v>353.05599999999998</v>
      </c>
      <c r="D191">
        <v>1361.5</v>
      </c>
      <c r="E191">
        <f t="shared" si="13"/>
        <v>-2.153087845182422E-2</v>
      </c>
      <c r="G191">
        <f>280 + 120*1.02^(Year - 2014)</f>
        <v>356.09871012371462</v>
      </c>
      <c r="H191">
        <f t="shared" si="14"/>
        <v>-3.0427101237146417</v>
      </c>
    </row>
    <row r="192" spans="1:8" x14ac:dyDescent="0.45">
      <c r="A192">
        <f t="shared" si="12"/>
        <v>1992</v>
      </c>
      <c r="B192">
        <v>0.105</v>
      </c>
      <c r="C192">
        <v>354.55500000000001</v>
      </c>
      <c r="D192">
        <v>1361.3</v>
      </c>
      <c r="E192">
        <f t="shared" si="13"/>
        <v>-0.14592196980609323</v>
      </c>
      <c r="G192">
        <f>280 + 120*1.02^(Year - 2014)</f>
        <v>357.62068432618889</v>
      </c>
      <c r="H192">
        <f t="shared" si="14"/>
        <v>-3.0656843261888866</v>
      </c>
    </row>
    <row r="193" spans="1:8" x14ac:dyDescent="0.45">
      <c r="A193">
        <f t="shared" si="12"/>
        <v>1993</v>
      </c>
      <c r="B193">
        <v>0.14799999999999999</v>
      </c>
      <c r="C193">
        <v>356.06799999999998</v>
      </c>
      <c r="D193">
        <v>1360.9</v>
      </c>
      <c r="E193">
        <f t="shared" si="13"/>
        <v>-4.3365655197143471E-2</v>
      </c>
      <c r="G193">
        <f>280 + 120*1.02^(Year - 2014)</f>
        <v>359.17309801271267</v>
      </c>
      <c r="H193">
        <f t="shared" si="14"/>
        <v>-3.1050980127126877</v>
      </c>
    </row>
    <row r="194" spans="1:8" x14ac:dyDescent="0.45">
      <c r="A194">
        <f t="shared" si="12"/>
        <v>1994</v>
      </c>
      <c r="B194">
        <v>0.20799999999999999</v>
      </c>
      <c r="C194">
        <v>357.60300000000001</v>
      </c>
      <c r="D194">
        <v>1360.7</v>
      </c>
      <c r="E194">
        <f t="shared" si="13"/>
        <v>4.1084053381176072E-2</v>
      </c>
      <c r="G194">
        <f>280 + 120*1.02^(Year - 2014)</f>
        <v>360.75655997296695</v>
      </c>
      <c r="H194">
        <f t="shared" si="14"/>
        <v>-3.1535599729669457</v>
      </c>
    </row>
    <row r="195" spans="1:8" x14ac:dyDescent="0.45">
      <c r="A195">
        <f t="shared" si="12"/>
        <v>1995</v>
      </c>
      <c r="B195">
        <v>0.32500000000000001</v>
      </c>
      <c r="C195">
        <v>359.166</v>
      </c>
      <c r="D195">
        <v>1360.7</v>
      </c>
      <c r="E195">
        <f t="shared" si="13"/>
        <v>0.14738774517252157</v>
      </c>
      <c r="G195">
        <f>280 + 120*1.02^(Year - 2014)</f>
        <v>362.37169117242627</v>
      </c>
      <c r="H195">
        <f t="shared" si="14"/>
        <v>-3.2056911724262704</v>
      </c>
    </row>
    <row r="196" spans="1:8" x14ac:dyDescent="0.45">
      <c r="A196">
        <f t="shared" si="12"/>
        <v>1996</v>
      </c>
      <c r="B196">
        <v>0.183</v>
      </c>
      <c r="C196">
        <v>360.76499999999999</v>
      </c>
      <c r="D196">
        <v>1360.7</v>
      </c>
      <c r="E196">
        <f t="shared" si="13"/>
        <v>-5.5068666118678333E-3</v>
      </c>
      <c r="G196">
        <f>280 + 120*1.02^(Year - 2014)</f>
        <v>364.01912499587479</v>
      </c>
      <c r="H196">
        <f t="shared" si="14"/>
        <v>-3.254124995874804</v>
      </c>
    </row>
    <row r="197" spans="1:8" x14ac:dyDescent="0.45">
      <c r="A197">
        <f t="shared" si="12"/>
        <v>1997</v>
      </c>
      <c r="B197">
        <v>0.39</v>
      </c>
      <c r="C197">
        <v>362.4</v>
      </c>
      <c r="D197">
        <v>1360.8</v>
      </c>
      <c r="E197">
        <f t="shared" si="13"/>
        <v>0.17290305657666499</v>
      </c>
      <c r="G197">
        <f>280 + 120*1.02^(Year - 2014)</f>
        <v>365.69950749579232</v>
      </c>
      <c r="H197">
        <f t="shared" si="14"/>
        <v>-3.2995074957923407</v>
      </c>
    </row>
    <row r="198" spans="1:8" x14ac:dyDescent="0.45">
      <c r="A198">
        <f t="shared" si="12"/>
        <v>1998</v>
      </c>
      <c r="B198">
        <v>0.53900000000000003</v>
      </c>
      <c r="C198">
        <v>364.07600000000002</v>
      </c>
      <c r="D198">
        <v>1361.2</v>
      </c>
      <c r="E198">
        <f t="shared" si="13"/>
        <v>0.24058669098958857</v>
      </c>
      <c r="G198">
        <f>280 + 120*1.02^(Year - 2014)</f>
        <v>367.41349764570816</v>
      </c>
      <c r="H198">
        <f t="shared" si="14"/>
        <v>-3.3374976457081402</v>
      </c>
    </row>
    <row r="199" spans="1:8" x14ac:dyDescent="0.45">
      <c r="A199">
        <f t="shared" si="12"/>
        <v>1999</v>
      </c>
      <c r="B199">
        <v>0.30599999999999999</v>
      </c>
      <c r="C199">
        <v>365.791</v>
      </c>
      <c r="D199">
        <v>1361.5</v>
      </c>
      <c r="E199">
        <f t="shared" si="13"/>
        <v>-5.6439203818407335E-2</v>
      </c>
      <c r="G199">
        <f>280 + 120*1.02^(Year - 2014)</f>
        <v>369.1617675986223</v>
      </c>
      <c r="H199">
        <f t="shared" si="14"/>
        <v>-3.370767598622308</v>
      </c>
    </row>
    <row r="200" spans="1:8" x14ac:dyDescent="0.45">
      <c r="A200">
        <f t="shared" si="12"/>
        <v>2000</v>
      </c>
      <c r="B200">
        <v>0.29399999999999998</v>
      </c>
      <c r="C200">
        <v>367.54500000000002</v>
      </c>
      <c r="D200">
        <v>1361.7</v>
      </c>
      <c r="E200">
        <f t="shared" si="13"/>
        <v>-0.1151714419089559</v>
      </c>
      <c r="G200">
        <f>280 + 120*1.02^(Year - 2014)</f>
        <v>370.94500295059476</v>
      </c>
      <c r="H200">
        <f t="shared" si="14"/>
        <v>-3.4000029505947396</v>
      </c>
    </row>
    <row r="201" spans="1:8" x14ac:dyDescent="0.45">
      <c r="A201">
        <f t="shared" si="12"/>
        <v>2001</v>
      </c>
      <c r="B201">
        <v>0.441</v>
      </c>
      <c r="C201">
        <v>369.339</v>
      </c>
      <c r="D201">
        <v>1361.6</v>
      </c>
      <c r="E201">
        <f t="shared" si="13"/>
        <v>3.738654271614944E-2</v>
      </c>
      <c r="G201">
        <f>280 + 120*1.02^(Year - 2014)</f>
        <v>372.76390300960668</v>
      </c>
      <c r="H201">
        <f t="shared" si="14"/>
        <v>-3.4249030096066804</v>
      </c>
    </row>
    <row r="202" spans="1:8" x14ac:dyDescent="0.45">
      <c r="A202">
        <f t="shared" si="12"/>
        <v>2002</v>
      </c>
      <c r="B202">
        <v>0.496</v>
      </c>
      <c r="C202">
        <v>371.17200000000003</v>
      </c>
      <c r="D202">
        <v>1361.6</v>
      </c>
      <c r="E202">
        <f t="shared" si="13"/>
        <v>8.0244680681091363E-2</v>
      </c>
      <c r="G202">
        <f>280 + 120*1.02^(Year - 2014)</f>
        <v>374.61918106979874</v>
      </c>
      <c r="H202">
        <f t="shared" si="14"/>
        <v>-3.4471810697987166</v>
      </c>
    </row>
    <row r="203" spans="1:8" x14ac:dyDescent="0.45">
      <c r="A203">
        <f t="shared" si="12"/>
        <v>2003</v>
      </c>
      <c r="B203">
        <v>0.505</v>
      </c>
      <c r="C203">
        <v>373.04500000000002</v>
      </c>
      <c r="D203">
        <v>1361.1</v>
      </c>
      <c r="E203">
        <f t="shared" si="13"/>
        <v>0.16439963890296821</v>
      </c>
      <c r="G203">
        <f>280 + 120*1.02^(Year - 2014)</f>
        <v>376.51156469119474</v>
      </c>
      <c r="H203">
        <f t="shared" si="14"/>
        <v>-3.4665646911947192</v>
      </c>
    </row>
    <row r="204" spans="1:8" x14ac:dyDescent="0.45">
      <c r="A204">
        <f t="shared" si="12"/>
        <v>2004</v>
      </c>
      <c r="B204">
        <v>0.44700000000000001</v>
      </c>
      <c r="C204">
        <v>374.95400000000001</v>
      </c>
      <c r="D204">
        <v>1360.9</v>
      </c>
      <c r="E204">
        <f t="shared" si="13"/>
        <v>0.12888093665471367</v>
      </c>
      <c r="G204">
        <f>280 + 120*1.02^(Year - 2014)</f>
        <v>378.44179598501864</v>
      </c>
      <c r="H204">
        <f t="shared" si="14"/>
        <v>-3.4877959850186357</v>
      </c>
    </row>
    <row r="205" spans="1:8" x14ac:dyDescent="0.45">
      <c r="A205">
        <f t="shared" si="12"/>
        <v>2005</v>
      </c>
      <c r="B205">
        <v>0.54500000000000004</v>
      </c>
      <c r="C205">
        <v>376.89800000000002</v>
      </c>
      <c r="D205">
        <v>1360.7</v>
      </c>
      <c r="E205">
        <f t="shared" si="13"/>
        <v>0.24919804375530208</v>
      </c>
      <c r="G205">
        <f>280 + 120*1.02^(Year - 2014)</f>
        <v>380.41063190471903</v>
      </c>
      <c r="H205">
        <f t="shared" si="14"/>
        <v>-3.5126319047190009</v>
      </c>
    </row>
    <row r="206" spans="1:8" x14ac:dyDescent="0.45">
      <c r="A206">
        <f t="shared" si="12"/>
        <v>2006</v>
      </c>
      <c r="B206">
        <v>0.50600000000000001</v>
      </c>
      <c r="C206">
        <v>378.87599999999998</v>
      </c>
      <c r="D206">
        <v>1360.7</v>
      </c>
      <c r="E206">
        <f t="shared" si="13"/>
        <v>0.1973602974954376</v>
      </c>
      <c r="G206">
        <f>280 + 120*1.02^(Year - 2014)</f>
        <v>382.41884454281342</v>
      </c>
      <c r="H206">
        <f t="shared" si="14"/>
        <v>-3.542844542813441</v>
      </c>
    </row>
    <row r="207" spans="1:8" x14ac:dyDescent="0.45">
      <c r="A207">
        <f t="shared" si="12"/>
        <v>2007</v>
      </c>
      <c r="B207">
        <v>0.49099999999999999</v>
      </c>
      <c r="C207">
        <v>380.88600000000002</v>
      </c>
      <c r="D207">
        <v>1360.6</v>
      </c>
      <c r="E207">
        <f t="shared" si="13"/>
        <v>0.18688333772185772</v>
      </c>
      <c r="G207">
        <f>280 + 120*1.02^(Year - 2014)</f>
        <v>384.46722143366969</v>
      </c>
      <c r="H207">
        <f t="shared" si="14"/>
        <v>-3.5812214336696684</v>
      </c>
    </row>
    <row r="208" spans="1:8" x14ac:dyDescent="0.45">
      <c r="A208">
        <f t="shared" si="12"/>
        <v>2008</v>
      </c>
      <c r="B208">
        <v>0.39500000000000002</v>
      </c>
      <c r="C208">
        <v>382.928</v>
      </c>
      <c r="D208">
        <v>1360.6</v>
      </c>
      <c r="E208">
        <f t="shared" si="13"/>
        <v>7.776971713760672E-2</v>
      </c>
      <c r="G208">
        <f>280 + 120*1.02^(Year - 2014)</f>
        <v>386.55656586234306</v>
      </c>
      <c r="H208">
        <f t="shared" si="14"/>
        <v>-3.6285658623430663</v>
      </c>
    </row>
    <row r="209" spans="1:8" x14ac:dyDescent="0.45">
      <c r="A209">
        <f t="shared" si="12"/>
        <v>2009</v>
      </c>
      <c r="B209">
        <v>0.50600000000000001</v>
      </c>
      <c r="C209">
        <v>385.00299999999999</v>
      </c>
      <c r="D209">
        <v>1360.6</v>
      </c>
      <c r="E209">
        <f t="shared" si="13"/>
        <v>0.17551561190614917</v>
      </c>
      <c r="G209">
        <f>280 + 120*1.02^(Year - 2014)</f>
        <v>388.68769717958992</v>
      </c>
      <c r="H209">
        <f t="shared" si="14"/>
        <v>-3.6846971795899321</v>
      </c>
    </row>
    <row r="210" spans="1:8" x14ac:dyDescent="0.45">
      <c r="A210">
        <f t="shared" si="12"/>
        <v>2010</v>
      </c>
      <c r="B210">
        <v>0.56000000000000005</v>
      </c>
      <c r="C210">
        <v>387.11200000000002</v>
      </c>
      <c r="D210">
        <v>1360.8</v>
      </c>
      <c r="E210">
        <f t="shared" si="13"/>
        <v>0.18111732954168036</v>
      </c>
      <c r="G210">
        <f>280 + 120*1.02^(Year - 2014)</f>
        <v>390.86145112318172</v>
      </c>
      <c r="H210">
        <f t="shared" si="14"/>
        <v>-3.7494511231817</v>
      </c>
    </row>
    <row r="211" spans="1:8" x14ac:dyDescent="0.45">
      <c r="A211">
        <f t="shared" si="12"/>
        <v>2011</v>
      </c>
      <c r="B211">
        <v>0.42499999999999999</v>
      </c>
      <c r="C211">
        <v>389.25599999999997</v>
      </c>
      <c r="D211">
        <v>1361.1</v>
      </c>
      <c r="E211">
        <f t="shared" si="13"/>
        <v>-1.9928690521785308E-2</v>
      </c>
      <c r="G211">
        <f>280 + 120*1.02^(Year - 2014)</f>
        <v>393.07868014564536</v>
      </c>
      <c r="H211">
        <f t="shared" si="14"/>
        <v>-3.8226801456453927</v>
      </c>
    </row>
    <row r="212" spans="1:8" x14ac:dyDescent="0.45">
      <c r="A212">
        <f t="shared" si="12"/>
        <v>2012</v>
      </c>
      <c r="B212">
        <v>0.47</v>
      </c>
      <c r="C212">
        <v>391.43299999999999</v>
      </c>
      <c r="D212">
        <v>1361.2</v>
      </c>
      <c r="E212">
        <f t="shared" si="13"/>
        <v>-6.1070795254239973E-3</v>
      </c>
      <c r="G212">
        <f>280 + 120*1.02^(Year - 2014)</f>
        <v>395.34025374855827</v>
      </c>
      <c r="H212">
        <f t="shared" si="14"/>
        <v>-3.9072537485582757</v>
      </c>
    </row>
    <row r="213" spans="1:8" x14ac:dyDescent="0.45">
      <c r="A213">
        <f t="shared" si="12"/>
        <v>2013</v>
      </c>
      <c r="B213">
        <v>0.51400000000000001</v>
      </c>
      <c r="C213">
        <v>393.642</v>
      </c>
      <c r="D213">
        <v>1361.3</v>
      </c>
      <c r="E213">
        <f t="shared" si="13"/>
        <v>6.591011141478309E-3</v>
      </c>
      <c r="G213">
        <f>280 + 120*1.02^(Year - 2014)</f>
        <v>397.64705882352939</v>
      </c>
      <c r="H213">
        <f t="shared" si="14"/>
        <v>-4.0050588235293958</v>
      </c>
    </row>
    <row r="214" spans="1:8" x14ac:dyDescent="0.45">
      <c r="A214">
        <f t="shared" si="12"/>
        <v>2014</v>
      </c>
      <c r="B214">
        <v>0.57899999999999996</v>
      </c>
      <c r="C214">
        <v>395.87700000000001</v>
      </c>
      <c r="D214">
        <v>1361.4</v>
      </c>
      <c r="E214">
        <f t="shared" si="13"/>
        <v>4.0205254243295685E-2</v>
      </c>
      <c r="G214">
        <f>280 + 120*1.02^(Year - 2014)</f>
        <v>400</v>
      </c>
      <c r="H214">
        <f t="shared" si="14"/>
        <v>-4.1229999999999905</v>
      </c>
    </row>
    <row r="215" spans="1:8" x14ac:dyDescent="0.45">
      <c r="A215">
        <f t="shared" si="12"/>
        <v>2015</v>
      </c>
      <c r="B215">
        <v>0.76300000000000001</v>
      </c>
      <c r="C215">
        <v>398.13400000000001</v>
      </c>
      <c r="D215">
        <v>1361.4</v>
      </c>
      <c r="E215">
        <f t="shared" si="13"/>
        <v>0.21026214385490338</v>
      </c>
      <c r="G215">
        <f>280 + 120*1.02^(Year - 2014)</f>
        <v>402.4</v>
      </c>
      <c r="H215">
        <f t="shared" si="14"/>
        <v>-4.2659999999999627</v>
      </c>
    </row>
    <row r="216" spans="1:8" x14ac:dyDescent="0.45">
      <c r="A216">
        <f t="shared" si="12"/>
        <v>2016</v>
      </c>
      <c r="B216">
        <v>0.79700000000000004</v>
      </c>
      <c r="C216">
        <v>400.40499999999997</v>
      </c>
      <c r="D216">
        <v>1361</v>
      </c>
      <c r="E216">
        <f t="shared" si="13"/>
        <v>0.30031209818231513</v>
      </c>
      <c r="G216">
        <f>280 + 120*1.02^(Year - 2014)</f>
        <v>404.84800000000001</v>
      </c>
      <c r="H216">
        <f t="shared" si="14"/>
        <v>-4.4430000000000405</v>
      </c>
    </row>
    <row r="217" spans="1:8" x14ac:dyDescent="0.45">
      <c r="A217">
        <f t="shared" si="12"/>
        <v>2017</v>
      </c>
      <c r="B217">
        <v>0.67600000000000005</v>
      </c>
      <c r="C217">
        <v>402.685</v>
      </c>
      <c r="D217">
        <v>1360.7</v>
      </c>
      <c r="E217">
        <f t="shared" si="13"/>
        <v>0.21788613471044999</v>
      </c>
      <c r="G217">
        <f>280 + 120*1.02^(Year - 2014)</f>
        <v>407.34496000000001</v>
      </c>
      <c r="H217">
        <f t="shared" si="14"/>
        <v>-4.6599600000000123</v>
      </c>
    </row>
    <row r="218" spans="1:8" x14ac:dyDescent="0.45">
      <c r="A218">
        <f t="shared" si="12"/>
        <v>2018</v>
      </c>
    </row>
    <row r="219" spans="1:8" x14ac:dyDescent="0.45">
      <c r="A219">
        <f t="shared" si="12"/>
        <v>2019</v>
      </c>
    </row>
    <row r="220" spans="1:8" x14ac:dyDescent="0.45">
      <c r="A220">
        <f t="shared" si="12"/>
        <v>2020</v>
      </c>
    </row>
  </sheetData>
  <mergeCells count="8">
    <mergeCell ref="A9:Q9"/>
    <mergeCell ref="A7:Q7"/>
    <mergeCell ref="A8:Q8"/>
    <mergeCell ref="A1:Q1"/>
    <mergeCell ref="A2:Q2"/>
    <mergeCell ref="A3:Q3"/>
    <mergeCell ref="A5:Q5"/>
    <mergeCell ref="A6:Q6"/>
  </mergeCells>
  <printOptions headings="1"/>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5</vt:i4>
      </vt:variant>
    </vt:vector>
  </HeadingPairs>
  <TitlesOfParts>
    <vt:vector size="6" baseType="lpstr">
      <vt:lpstr>Sheet1</vt:lpstr>
      <vt:lpstr>CO2abs</vt:lpstr>
      <vt:lpstr>HadCRUT4</vt:lpstr>
      <vt:lpstr>Residual</vt:lpstr>
      <vt:lpstr>TSIabs</vt:lpstr>
      <vt:lpstr>Year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pratt V.R.</dc:creator>
  <cp:lastModifiedBy>pratt V.R.</cp:lastModifiedBy>
  <dcterms:created xsi:type="dcterms:W3CDTF">2018-09-08T20:41:44Z</dcterms:created>
  <dcterms:modified xsi:type="dcterms:W3CDTF">2018-09-11T22:02:07Z</dcterms:modified>
</cp:coreProperties>
</file>